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/>
  <mc:AlternateContent xmlns:mc="http://schemas.openxmlformats.org/markup-compatibility/2006">
    <mc:Choice Requires="x15">
      <x15ac:absPath xmlns:x15ac="http://schemas.microsoft.com/office/spreadsheetml/2010/11/ac" url="Z:\ORIGINAL ASSESSMENT\2024 Original Assessment\2024 Blank Forms Shedules and Instructions\Combined Forms &amp; Schedules\"/>
    </mc:Choice>
  </mc:AlternateContent>
  <xr:revisionPtr revIDLastSave="0" documentId="13_ncr:1_{3406F2FD-4EE9-455A-89DC-C8A2B8B37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souri Cover" sheetId="22" r:id="rId1"/>
    <sheet name="Company_Name" sheetId="23" state="hidden" r:id="rId2"/>
    <sheet name="Schedule 1" sheetId="2" r:id="rId3"/>
    <sheet name="Schedule 2" sheetId="3" r:id="rId4"/>
    <sheet name="Schedule 3NG" sheetId="21" r:id="rId5"/>
    <sheet name="Schedule 5" sheetId="5" r:id="rId6"/>
    <sheet name="Schedule 6NG" sheetId="20" r:id="rId7"/>
    <sheet name="Schedule 7" sheetId="7" r:id="rId8"/>
    <sheet name="Schedule 8" sheetId="8" r:id="rId9"/>
    <sheet name="Schedule 9" sheetId="9" r:id="rId10"/>
    <sheet name="Schedule 10" sheetId="10" r:id="rId11"/>
    <sheet name="Schedule 18NG" sheetId="19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18NG'!$A$1:$R$66</definedName>
    <definedName name="_xlnm.Print_Area" localSheetId="3">'Schedule 2'!$A$1:$R$39</definedName>
    <definedName name="_xlnm.Print_Area" localSheetId="4">'Schedule 3NG'!$A$1:$R$70</definedName>
    <definedName name="_xlnm.Print_Area" localSheetId="5">'Schedule 5'!$A$1:$R$37</definedName>
    <definedName name="_xlnm.Print_Area" localSheetId="6">'Schedule 6NG'!$A$2:$R$214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0" i="19"/>
  <c r="A10" i="10"/>
  <c r="A10" i="9"/>
  <c r="A10" i="8"/>
  <c r="A10" i="7"/>
  <c r="A10" i="20"/>
  <c r="A10" i="5"/>
  <c r="A10" i="21"/>
  <c r="A10" i="3"/>
  <c r="AM38" i="22"/>
  <c r="M10" i="2" l="1"/>
  <c r="M10" i="5"/>
  <c r="P10" i="9"/>
  <c r="M10" i="20"/>
  <c r="P10" i="10"/>
  <c r="M10" i="3"/>
  <c r="M10" i="7"/>
  <c r="M10" i="21"/>
  <c r="M10" i="8"/>
  <c r="M10" i="19"/>
  <c r="E40" i="19"/>
  <c r="E8" i="19"/>
  <c r="E8" i="10"/>
  <c r="E8" i="9"/>
  <c r="E8" i="8"/>
  <c r="E8" i="7"/>
  <c r="E185" i="20"/>
  <c r="E154" i="20"/>
  <c r="E118" i="20"/>
  <c r="E77" i="20"/>
  <c r="E49" i="20"/>
  <c r="E8" i="20"/>
  <c r="E8" i="5"/>
  <c r="E40" i="21"/>
  <c r="E8" i="21"/>
  <c r="E8" i="3"/>
  <c r="E8" i="2"/>
  <c r="AX43" i="22" l="1"/>
  <c r="Q57" i="21" l="1"/>
  <c r="Q59" i="21" s="1"/>
  <c r="M57" i="21"/>
  <c r="M59" i="21" s="1"/>
  <c r="Q45" i="21"/>
  <c r="M45" i="21"/>
  <c r="M42" i="21"/>
  <c r="A42" i="21"/>
  <c r="O209" i="20" l="1"/>
  <c r="Q202" i="20"/>
  <c r="Q204" i="20" s="1"/>
  <c r="M202" i="20"/>
  <c r="M204" i="20" s="1"/>
  <c r="Q175" i="20"/>
  <c r="M175" i="20"/>
  <c r="Q144" i="20"/>
  <c r="M144" i="20"/>
  <c r="Q133" i="20"/>
  <c r="M133" i="20"/>
  <c r="Q108" i="20"/>
  <c r="M108" i="20"/>
  <c r="Q97" i="20"/>
  <c r="M97" i="20"/>
  <c r="Q64" i="20"/>
  <c r="M64" i="20"/>
  <c r="Q39" i="20"/>
  <c r="Q65" i="20" s="1"/>
  <c r="Q67" i="20" s="1"/>
  <c r="M39" i="20"/>
  <c r="M65" i="20" s="1"/>
  <c r="M67" i="20" s="1"/>
  <c r="M156" i="20"/>
  <c r="A187" i="20"/>
  <c r="Q134" i="20" l="1"/>
  <c r="M134" i="20"/>
  <c r="M209" i="20" s="1"/>
  <c r="M211" i="20" s="1"/>
  <c r="M79" i="20"/>
  <c r="Q209" i="20"/>
  <c r="Q211" i="20" s="1"/>
  <c r="A51" i="20"/>
  <c r="A120" i="20"/>
  <c r="M187" i="20"/>
  <c r="M51" i="20"/>
  <c r="A79" i="20"/>
  <c r="M120" i="20"/>
  <c r="A156" i="20"/>
  <c r="Q212" i="20" l="1"/>
  <c r="M212" i="20"/>
  <c r="P64" i="19"/>
  <c r="O64" i="19"/>
  <c r="N64" i="19"/>
  <c r="M64" i="19"/>
  <c r="R63" i="19"/>
  <c r="Q63" i="19"/>
  <c r="F63" i="19"/>
  <c r="R62" i="19"/>
  <c r="Q62" i="19"/>
  <c r="F62" i="19"/>
  <c r="R61" i="19"/>
  <c r="Q61" i="19"/>
  <c r="F61" i="19"/>
  <c r="R60" i="19"/>
  <c r="Q60" i="19"/>
  <c r="F60" i="19"/>
  <c r="R59" i="19"/>
  <c r="Q59" i="19"/>
  <c r="F59" i="19"/>
  <c r="R58" i="19"/>
  <c r="Q58" i="19"/>
  <c r="F58" i="19"/>
  <c r="R57" i="19"/>
  <c r="Q57" i="19"/>
  <c r="F57" i="19"/>
  <c r="R56" i="19"/>
  <c r="Q56" i="19"/>
  <c r="F56" i="19"/>
  <c r="R55" i="19"/>
  <c r="Q55" i="19"/>
  <c r="F55" i="19"/>
  <c r="R54" i="19"/>
  <c r="Q54" i="19"/>
  <c r="F54" i="19"/>
  <c r="R53" i="19"/>
  <c r="Q53" i="19"/>
  <c r="F53" i="19"/>
  <c r="R52" i="19"/>
  <c r="Q52" i="19"/>
  <c r="F52" i="19"/>
  <c r="R51" i="19"/>
  <c r="Q51" i="19"/>
  <c r="F51" i="19"/>
  <c r="R50" i="19"/>
  <c r="Q50" i="19"/>
  <c r="F50" i="19"/>
  <c r="R49" i="19"/>
  <c r="Q49" i="19"/>
  <c r="F49" i="19"/>
  <c r="R48" i="19"/>
  <c r="Q48" i="19"/>
  <c r="F48" i="19"/>
  <c r="R47" i="19"/>
  <c r="Q47" i="19"/>
  <c r="F47" i="19"/>
  <c r="R46" i="19"/>
  <c r="Q46" i="19"/>
  <c r="F46" i="19"/>
  <c r="R31" i="19"/>
  <c r="Q31" i="19"/>
  <c r="F31" i="19"/>
  <c r="R30" i="19"/>
  <c r="Q30" i="19"/>
  <c r="F30" i="19"/>
  <c r="R29" i="19"/>
  <c r="Q29" i="19"/>
  <c r="F29" i="19"/>
  <c r="R28" i="19"/>
  <c r="Q28" i="19"/>
  <c r="F28" i="19"/>
  <c r="R27" i="19"/>
  <c r="Q27" i="19"/>
  <c r="F27" i="19"/>
  <c r="R26" i="19"/>
  <c r="Q26" i="19"/>
  <c r="F26" i="19"/>
  <c r="R25" i="19"/>
  <c r="Q25" i="19"/>
  <c r="F25" i="19"/>
  <c r="R24" i="19"/>
  <c r="Q24" i="19"/>
  <c r="F24" i="19"/>
  <c r="R23" i="19"/>
  <c r="Q23" i="19"/>
  <c r="F23" i="19"/>
  <c r="R22" i="19"/>
  <c r="Q22" i="19"/>
  <c r="F22" i="19"/>
  <c r="R21" i="19"/>
  <c r="Q21" i="19"/>
  <c r="F21" i="19"/>
  <c r="R20" i="19"/>
  <c r="Q20" i="19"/>
  <c r="F20" i="19"/>
  <c r="R19" i="19"/>
  <c r="Q19" i="19"/>
  <c r="F19" i="19"/>
  <c r="R18" i="19"/>
  <c r="Q18" i="19"/>
  <c r="F18" i="19"/>
  <c r="R17" i="19"/>
  <c r="Q17" i="19"/>
  <c r="F17" i="19"/>
  <c r="R16" i="19"/>
  <c r="Q16" i="19"/>
  <c r="F16" i="19"/>
  <c r="R15" i="19"/>
  <c r="Q15" i="19"/>
  <c r="F15" i="19"/>
  <c r="R14" i="19"/>
  <c r="Q14" i="19"/>
  <c r="F14" i="19"/>
  <c r="M42" i="19"/>
  <c r="A42" i="19"/>
  <c r="R64" i="19" l="1"/>
  <c r="Q64" i="19"/>
  <c r="R35" i="5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<sst xmlns="http://schemas.openxmlformats.org/spreadsheetml/2006/main" count="760" uniqueCount="340">
  <si>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</si>
  <si>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</si>
  <si>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</si>
  <si>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</si>
  <si>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</si>
  <si>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</si>
  <si>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</si>
  <si>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</si>
  <si>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</si>
  <si>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</si>
  <si>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</si>
  <si>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</si>
  <si>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</si>
  <si>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</si>
  <si>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</si>
  <si>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</si>
  <si>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</si>
  <si>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</si>
  <si>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</si>
  <si>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</si>
  <si>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</si>
  <si>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</si>
  <si>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</si>
  <si>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</si>
  <si>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</si>
  <si>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</si>
  <si>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</si>
  <si>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</si>
  <si>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</si>
  <si>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</si>
  <si>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</si>
  <si>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</si>
  <si>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</si>
  <si>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</si>
  <si>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</si>
  <si>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</si>
  <si>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</si>
  <si>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</si>
  <si>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</si>
  <si>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</si>
  <si>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</si>
  <si>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</si>
  <si>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</si>
  <si>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</si>
  <si>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</si>
  <si>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</si>
  <si>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</si>
  <si>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</si>
  <si>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</si>
  <si>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</si>
  <si>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</si>
  <si>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</si>
  <si>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</si>
  <si>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</si>
  <si>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</si>
  <si>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</si>
  <si>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</si>
  <si>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</si>
  <si>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</si>
  <si>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</si>
  <si>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</si>
  <si>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</si>
  <si>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</si>
  <si>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</si>
  <si>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</si>
  <si>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</si>
  <si>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</si>
  <si>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</si>
  <si>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</si>
  <si>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</si>
  <si>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</si>
  <si>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</si>
  <si>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</si>
  <si>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</si>
  <si>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</si>
  <si>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</si>
  <si>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</si>
  <si>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</si>
  <si>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</si>
  <si>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</si>
  <si>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</si>
  <si>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</si>
  <si>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</si>
  <si>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</si>
  <si>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</si>
  <si>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</si>
  <si>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</si>
  <si>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</si>
  <si>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</si>
  <si>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</si>
  <si>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</si>
  <si>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</si>
  <si>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</si>
  <si>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</si>
  <si>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</si>
  <si>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</si>
  <si>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</si>
  <si>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</si>
  <si>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</si>
  <si>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</si>
  <si>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</si>
  <si>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</si>
  <si>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</si>
  <si>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</si>
  <si>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</si>
  <si>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</si>
  <si>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</si>
  <si>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</si>
  <si>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</si>
  <si>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</si>
  <si>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</si>
  <si>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</si>
  <si>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</si>
  <si>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</si>
  <si>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</si>
  <si>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</si>
  <si>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</si>
  <si>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</si>
  <si>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</si>
  <si>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</si>
  <si>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</si>
  <si>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</si>
  <si>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</si>
  <si>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</si>
  <si>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</si>
  <si>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</si>
  <si>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</si>
  <si>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</si>
  <si>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</si>
  <si>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</si>
  <si>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</si>
  <si>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</si>
  <si>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</si>
  <si>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</si>
  <si>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</si>
  <si>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</si>
  <si>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</si>
  <si>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</si>
  <si>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</si>
  <si>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</si>
  <si>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</si>
  <si>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</si>
  <si>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</si>
  <si>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</si>
  <si>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</si>
  <si>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</si>
  <si>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</si>
  <si>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</si>
  <si>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</si>
  <si>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</si>
  <si>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</si>
  <si>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</si>
  <si>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</si>
  <si>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</si>
  <si>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</si>
  <si>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</si>
  <si>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</si>
  <si>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</si>
  <si>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</si>
  <si>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</si>
  <si>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</si>
  <si>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</si>
  <si>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</si>
  <si>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(155)</t>
  </si>
  <si>
    <t>CURRENT YEAR</t>
  </si>
  <si>
    <t>FIRST PRIOR YEAR</t>
  </si>
  <si>
    <t>Revenues</t>
  </si>
  <si>
    <t>3.  State the Capital Structure Used in 
Most Recent Rate Case (FERC)</t>
  </si>
  <si>
    <t>Equity %</t>
  </si>
  <si>
    <t>Long Term Debt %</t>
  </si>
  <si>
    <t>Rights of Way</t>
  </si>
  <si>
    <t xml:space="preserve">Land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</si>
  <si>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</si>
  <si>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</si>
  <si>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</si>
  <si>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</si>
  <si>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</si>
  <si>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</si>
  <si>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Schedule 18NG
(Page 1 of 2)</t>
  </si>
  <si>
    <t>Schedule 18NG.xlsx
Page 1 of 2</t>
  </si>
  <si>
    <t>Schedule 18NG
(Page 2 of 2)</t>
  </si>
  <si>
    <t>Schedule 18NG.xlsx
Page 2 of 2</t>
  </si>
  <si>
    <t>Schedule 6NG
(Page 1 of 6)</t>
  </si>
  <si>
    <t>1.  INTANGIBLE PLANT</t>
  </si>
  <si>
    <t>Organization</t>
  </si>
  <si>
    <t>Franchises and Consents</t>
  </si>
  <si>
    <t>Miscellaneous Intangible Plant</t>
  </si>
  <si>
    <t>Total Intangible Plant:</t>
  </si>
  <si>
    <t>2.  PRODUCTION PLANT</t>
  </si>
  <si>
    <t>A.  Natural Gas Production and Gathering Plant</t>
  </si>
  <si>
    <t>Producting Lands</t>
  </si>
  <si>
    <t>Producing Leaseholds</t>
  </si>
  <si>
    <t>Gas Rights</t>
  </si>
  <si>
    <t>Other Land and Land Rights</t>
  </si>
  <si>
    <t>Gas Well Structures</t>
  </si>
  <si>
    <t>Field Compressor Station Structures</t>
  </si>
  <si>
    <t>Field Measuring and Regulating Station Structures</t>
  </si>
  <si>
    <t>Other Structures</t>
  </si>
  <si>
    <t>Producing Gas Wells-Well Construction</t>
  </si>
  <si>
    <t>Producing Gas Wells- Well Equipment</t>
  </si>
  <si>
    <t>Field Lines</t>
  </si>
  <si>
    <t>Field Compressor Station Equipment</t>
  </si>
  <si>
    <t>Field Measuring and Regulating Station Equipment</t>
  </si>
  <si>
    <t>Drilling and Cleaning Equipment</t>
  </si>
  <si>
    <t>Purification Equipment</t>
  </si>
  <si>
    <t>Other Equipment</t>
  </si>
  <si>
    <t>Unsuccessful Exploration and Development Costs</t>
  </si>
  <si>
    <t>Total Production and Gathering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</si>
  <si>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6</t>
    </r>
  </si>
  <si>
    <t>Schedule 6NG
(Page 2 of 6)</t>
  </si>
  <si>
    <t>B.  Products Extraction Plant</t>
  </si>
  <si>
    <t>Land and Land Rights</t>
  </si>
  <si>
    <t>Structures and Improvements</t>
  </si>
  <si>
    <t>Extraction and Refining Equipment</t>
  </si>
  <si>
    <t>Pipe Lines</t>
  </si>
  <si>
    <t>Extracted Products Storage Equipment</t>
  </si>
  <si>
    <t>Compressor Equipment</t>
  </si>
  <si>
    <t>Gas Measuring and Regulating Equipment</t>
  </si>
  <si>
    <t>Total Products Extraction Plant:</t>
  </si>
  <si>
    <t>Total Natural Gas Production Plant:</t>
  </si>
  <si>
    <t>Manufactured Gas Production Plant (Submit Suppplemental Statement)</t>
  </si>
  <si>
    <t>Total Production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</si>
  <si>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6</t>
    </r>
  </si>
  <si>
    <t>Schedule 6NG
(Page 3 of 6)</t>
  </si>
  <si>
    <t>3.  NATURAL GAS STORAGE AND PROCESSING PLANT</t>
  </si>
  <si>
    <t>A.  Undergound Storage Plant</t>
  </si>
  <si>
    <t>Wells</t>
  </si>
  <si>
    <t>Storage Leaseholds and Rights</t>
  </si>
  <si>
    <t>Reservoirs</t>
  </si>
  <si>
    <t>Non-Recoverable Natural Gas</t>
  </si>
  <si>
    <t>Lines</t>
  </si>
  <si>
    <t>Compressor Station Equipment</t>
  </si>
  <si>
    <t>Measuring and Regulating Equipment</t>
  </si>
  <si>
    <t>Total Underground Storage Plant:</t>
  </si>
  <si>
    <t>B.  Other Storage Plant</t>
  </si>
  <si>
    <t>Gas Holders</t>
  </si>
  <si>
    <t>Liquefaction Equipment</t>
  </si>
  <si>
    <t>Vaporizing Equipment</t>
  </si>
  <si>
    <t>Total Other Storage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</si>
  <si>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6</t>
    </r>
  </si>
  <si>
    <t>Schedule 6NG
(Page 4 of 6)</t>
  </si>
  <si>
    <t>C.  Base Load Liquefied Natural Gas Terminating and Processing Plant</t>
  </si>
  <si>
    <t>LNG Processing Terminal Equipment</t>
  </si>
  <si>
    <t>LNG Transportation Equipment</t>
  </si>
  <si>
    <t>Communications Equipment</t>
  </si>
  <si>
    <t xml:space="preserve"> Total Base Load Liquefied Natural Gas Terminating and Processing Plant:</t>
  </si>
  <si>
    <t>Total Natural Gas Storage and Processing Plant:</t>
  </si>
  <si>
    <t>4.  TRANSMISSION PLANT</t>
  </si>
  <si>
    <t>Mains</t>
  </si>
  <si>
    <t xml:space="preserve">Other Equipment </t>
  </si>
  <si>
    <t>Total Transmission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</si>
  <si>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6</t>
    </r>
  </si>
  <si>
    <t>Schedule 6NG
(Page 5 of 6)</t>
  </si>
  <si>
    <t>5.  DISTRIBUTION PLANT</t>
  </si>
  <si>
    <t>Measuring and Regulating Equipment-City Gate</t>
  </si>
  <si>
    <t>Services</t>
  </si>
  <si>
    <t>Meters</t>
  </si>
  <si>
    <t>Meter Installations</t>
  </si>
  <si>
    <t>House Regulations</t>
  </si>
  <si>
    <t>House Regulators Installations</t>
  </si>
  <si>
    <t>Industrial Measuring and Regulating Station Equipmemt</t>
  </si>
  <si>
    <t>Other Property on Customers Premises</t>
  </si>
  <si>
    <t>Total Distribution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</si>
  <si>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5 of 6</t>
    </r>
  </si>
  <si>
    <t>Schedule 6NG
(Page 6 of 6)</t>
  </si>
  <si>
    <t>6.  GENERAL PLANT</t>
  </si>
  <si>
    <t>Transportation Equipment</t>
  </si>
  <si>
    <t>Stores Equipment</t>
  </si>
  <si>
    <t>Tools, Shop and Garage Equipment</t>
  </si>
  <si>
    <t>Laboratory Equipment</t>
  </si>
  <si>
    <t>Power Operated Equipment</t>
  </si>
  <si>
    <t>Miscellaneous Equipment</t>
  </si>
  <si>
    <t>Other Tangible Property</t>
  </si>
  <si>
    <t>Total General Plant:</t>
  </si>
  <si>
    <t>Total (Account 101 and Account 106):</t>
  </si>
  <si>
    <t>Gas Plant Purchased</t>
  </si>
  <si>
    <t>(Less) Gas Plant Sold</t>
  </si>
  <si>
    <t>Experimental Gas Plant Unclassified</t>
  </si>
  <si>
    <t>Total Gas Plant in Service: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</si>
  <si>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6 of 6</t>
    </r>
  </si>
  <si>
    <t>Schedule 3NG
(Page 1 of 2)</t>
  </si>
  <si>
    <t>NET PLANT IN SERVICE</t>
  </si>
  <si>
    <r>
      <rPr>
        <sz val="9"/>
        <rFont val="Arial"/>
        <family val="2"/>
      </rPr>
      <t>Schedule 3NG.xlsx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</si>
  <si>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3NG
(Page 2 of 2)</t>
  </si>
  <si>
    <t>(101-106, 114)</t>
  </si>
  <si>
    <t>(107)</t>
  </si>
  <si>
    <t>3.  Gas Stored Underground, Non-Current</t>
  </si>
  <si>
    <t>(117)</t>
  </si>
  <si>
    <t>4.  Gas Stored Underground, Current</t>
  </si>
  <si>
    <t>(164.1)</t>
  </si>
  <si>
    <t>5.  Liquefied Natural Gas Stored</t>
  </si>
  <si>
    <t>(164.2)</t>
  </si>
  <si>
    <t>6.  Fuel Stock</t>
  </si>
  <si>
    <t>(151)</t>
  </si>
  <si>
    <t>7.  Fuel Stock Expense Undistributed</t>
  </si>
  <si>
    <t>(152)</t>
  </si>
  <si>
    <t>8.  Residuals and Extracted Products</t>
  </si>
  <si>
    <t>(153)</t>
  </si>
  <si>
    <t>9.  Materials and Supplies</t>
  </si>
  <si>
    <t>(154)</t>
  </si>
  <si>
    <t>10.  Merchandise</t>
  </si>
  <si>
    <t>11.  Other Materials and Supplies</t>
  </si>
  <si>
    <t>(156)</t>
  </si>
  <si>
    <t>12.  Gross Plant in Service</t>
  </si>
  <si>
    <t>Lines 1 through 11</t>
  </si>
  <si>
    <t>13.  Accumulated Provision for Depreciation, Amortization, and Depletion</t>
  </si>
  <si>
    <t>(108, 111, 115)</t>
  </si>
  <si>
    <t>14.  Net Plant in Service</t>
  </si>
  <si>
    <t>Line 12 Less Line 13</t>
  </si>
  <si>
    <t>MCF Units</t>
  </si>
  <si>
    <t>1.  State the Amount of MCF Units and Reveues Derived from 
Common Carrier Througput:</t>
  </si>
  <si>
    <t>2.  State the Amount of MCF Units and Reveues Derived from 
Througput by Company or Affiliated Subsidiaries:</t>
  </si>
  <si>
    <r>
      <rPr>
        <i/>
        <sz val="12"/>
        <rFont val="Arial"/>
        <family val="2"/>
      </rPr>
      <t xml:space="preserve">Other </t>
    </r>
    <r>
      <rPr>
        <b/>
        <i/>
        <sz val="12"/>
        <rFont val="Arial"/>
        <family val="2"/>
      </rPr>
      <t>%</t>
    </r>
  </si>
  <si>
    <t xml:space="preserve">Schedule 3NG.xlsx
Page 2 of 2
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</si>
  <si>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</si>
  <si>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</si>
  <si>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</si>
  <si>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</si>
  <si>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</si>
  <si>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</si>
  <si>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NEW COMPANY - NATURAL GAS PIPELINE</t>
  </si>
  <si>
    <t>1050XXX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</si>
  <si>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</si>
  <si>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Enable Gas Transmission, LLC</t>
  </si>
  <si>
    <t>Enable Mississippi River Transmission, LLC</t>
  </si>
  <si>
    <t>Natural Gas Pipeline Company of America, LLC</t>
  </si>
  <si>
    <t>Southern Star Central Gas Pipeline, Inc</t>
  </si>
  <si>
    <t>Panhandle Eastern Pipe Line Company, LP</t>
  </si>
  <si>
    <t>Texas Eastern Transmission, LP</t>
  </si>
  <si>
    <t>KPC Pipeline, LLC</t>
  </si>
  <si>
    <t>Ozark Gas Transmission, LLC</t>
  </si>
  <si>
    <t>Tallgrass Interstate Gas Transmission, LLC</t>
  </si>
  <si>
    <t>Rockies Express Pipeline, LLC</t>
  </si>
  <si>
    <t>MoGas Pipeline, LLC</t>
  </si>
  <si>
    <t>ANR Pipeline Company</t>
  </si>
  <si>
    <t>Spire STL Pipeline, LLC</t>
  </si>
  <si>
    <t>Natural Gas Pipeline Pipe Statistics</t>
  </si>
  <si>
    <t>Natural Gas Pipeline State Allocation Factors</t>
  </si>
  <si>
    <t>Natural Gas Pipeline Real and Personal Allocations</t>
  </si>
  <si>
    <t>Contact Jeffrey Smith, Manager, - Original Assessment Section, at 573-526-6403 or jeffrey.smith@stc.mo.gov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</si>
</sst>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2"/>
      <color theme="1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6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/>
    <xf numFmtId="0" fontId="0" fillId="0" borderId="0" xfId="0" applyBorder="1" applyAlignment="1"/>
    <xf numFmtId="0" fontId="22" fillId="0" borderId="2" xfId="5">
      <alignment horizontal="left" vertical="top" wrapText="1"/>
    </xf>
    <xf numFmtId="3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4" fillId="0" borderId="2" xfId="0" applyFont="1" applyBorder="1" applyAlignment="1" applyProtection="1">
      <alignment horizontal="left" vertical="top" wrapText="1"/>
    </xf>
    <xf numFmtId="49" fontId="66" fillId="0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5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6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6" fillId="0" borderId="20" xfId="0" applyFont="1" applyFill="1" applyBorder="1" applyAlignment="1" applyProtection="1">
      <alignment horizontal="center" vertical="center"/>
    </xf>
    <xf numFmtId="0" fontId="78" fillId="0" borderId="19" xfId="0" applyFont="1" applyBorder="1" applyAlignment="1"/>
    <xf numFmtId="0" fontId="79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7" fillId="9" borderId="0" xfId="0" applyFont="1" applyFill="1" applyAlignment="1">
      <alignment horizontal="center" vertical="center"/>
    </xf>
    <xf numFmtId="0" fontId="80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7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13" fillId="3" borderId="1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3" fontId="15" fillId="2" borderId="8" xfId="3">
      <alignment horizontal="right" vertical="center" indent="1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10" fontId="15" fillId="2" borderId="8" xfId="3" applyNumberFormat="1">
      <alignment horizontal="right" vertical="center" inden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2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/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72" fillId="4" borderId="8" xfId="0" applyFont="1" applyFill="1" applyBorder="1" applyAlignment="1" applyProtection="1">
      <alignment horizontal="right" vertical="center"/>
      <protection locked="0"/>
    </xf>
    <xf numFmtId="0" fontId="0" fillId="0" borderId="8" xfId="0" applyFont="1" applyBorder="1" applyAlignment="1">
      <alignment horizontal="right"/>
    </xf>
    <xf numFmtId="0" fontId="72" fillId="4" borderId="8" xfId="0" applyFont="1" applyFill="1" applyBorder="1" applyAlignment="1" applyProtection="1">
      <alignment horizontal="left" vertical="center"/>
      <protection locked="0"/>
    </xf>
    <xf numFmtId="49" fontId="66" fillId="0" borderId="8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0" fillId="0" borderId="8" xfId="0" applyFont="1" applyBorder="1" applyAlignment="1">
      <alignment horizontal="left" vertical="center" wrapText="1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center" vertical="center"/>
    </xf>
    <xf numFmtId="38" fontId="16" fillId="6" borderId="8" xfId="0" applyNumberFormat="1" applyFont="1" applyFill="1" applyBorder="1" applyAlignment="1" applyProtection="1">
      <alignment horizontal="right" vertical="center"/>
      <protection locked="0"/>
    </xf>
    <xf numFmtId="38" fontId="15" fillId="6" borderId="8" xfId="0" applyNumberFormat="1" applyFont="1" applyFill="1" applyBorder="1" applyAlignment="1">
      <alignment horizontal="right" vertical="center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49" fontId="0" fillId="4" borderId="8" xfId="0" applyNumberFormat="1" applyFont="1" applyFill="1" applyBorder="1" applyAlignment="1">
      <alignment horizontal="center" vertical="center"/>
    </xf>
    <xf numFmtId="38" fontId="16" fillId="3" borderId="8" xfId="0" applyNumberFormat="1" applyFont="1" applyFill="1" applyBorder="1" applyAlignment="1" applyProtection="1">
      <alignment horizontal="right" vertical="center"/>
      <protection locked="0"/>
    </xf>
    <xf numFmtId="38" fontId="15" fillId="2" borderId="8" xfId="0" applyNumberFormat="1" applyFont="1" applyFill="1" applyBorder="1" applyAlignment="1">
      <alignment horizontal="right" vertical="center"/>
    </xf>
    <xf numFmtId="0" fontId="0" fillId="4" borderId="8" xfId="0" applyFont="1" applyFill="1" applyBorder="1" applyAlignment="1">
      <alignment horizontal="left" vertical="center" wrapText="1"/>
    </xf>
    <xf numFmtId="49" fontId="16" fillId="0" borderId="8" xfId="0" applyNumberFormat="1" applyFont="1" applyBorder="1" applyAlignment="1" applyProtection="1">
      <alignment horizontal="center" vertical="center"/>
    </xf>
    <xf numFmtId="38" fontId="16" fillId="2" borderId="8" xfId="0" applyNumberFormat="1" applyFont="1" applyFill="1" applyBorder="1" applyAlignment="1">
      <alignment horizontal="right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5" fillId="0" borderId="8" xfId="0" applyNumberFormat="1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>
      <alignment horizontal="center" vertical="center"/>
    </xf>
    <xf numFmtId="0" fontId="14" fillId="0" borderId="8" xfId="0" applyFont="1" applyBorder="1" applyAlignment="1"/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0" fillId="0" borderId="8" xfId="0" applyNumberFormat="1" applyFont="1" applyBorder="1" applyAlignment="1">
      <alignment horizontal="center" vertical="center"/>
    </xf>
    <xf numFmtId="38" fontId="16" fillId="2" borderId="8" xfId="0" applyNumberFormat="1" applyFont="1" applyFill="1" applyBorder="1" applyAlignment="1" applyProtection="1">
      <alignment horizontal="right" vertical="center"/>
    </xf>
    <xf numFmtId="1" fontId="15" fillId="2" borderId="8" xfId="3" applyNumberFormat="1">
      <alignment horizontal="right" vertical="center" indent="1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horizontal="right" vertical="center" wrapText="1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right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10" fontId="6" fillId="6" borderId="8" xfId="0" applyNumberFormat="1" applyFont="1" applyFill="1" applyBorder="1" applyAlignment="1" applyProtection="1">
      <alignment horizontal="right" vertical="center" wrapText="1" indent="1"/>
    </xf>
    <xf numFmtId="10" fontId="6" fillId="6" borderId="8" xfId="0" applyNumberFormat="1" applyFont="1" applyFill="1" applyBorder="1" applyAlignment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0" fontId="14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29" fillId="0" borderId="8" xfId="0" applyFont="1" applyBorder="1" applyAlignment="1">
      <alignment horizontal="right" vertical="center" wrapTex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0" borderId="8" xfId="0" applyNumberFormat="1" applyFont="1" applyBorder="1" applyAlignment="1">
      <alignment horizontal="right" vertical="center" indent="1"/>
    </xf>
    <xf numFmtId="0" fontId="35" fillId="4" borderId="8" xfId="0" applyFont="1" applyFill="1" applyBorder="1" applyAlignment="1" applyProtection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64" fillId="0" borderId="8" xfId="0" applyFont="1" applyBorder="1" applyAlignment="1">
      <alignment horizontal="center" vertical="center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3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  <xf numFmtId="0" fontId="73" fillId="0" borderId="8" xfId="0" applyFont="1" applyBorder="1" applyAlignment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3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0" fontId="32" fillId="4" borderId="8" xfId="0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1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42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64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70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7371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111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67103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147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487689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178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586844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RIGINAL%20ASSESSMENT\2017%20Original%20Assessment\2017%20Aggregate%20Statement%20of%20Taxable%20Property%20and%20Instructions\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H38" sqref="H38:AL40"/>
    </sheetView>
  </sheetViews>
  <sheetFormatPr defaultColWidth="0" defaultRowHeight="7.2" customHeight="1" zeroHeight="1" x14ac:dyDescent="0.25"/>
  <cols>
    <col min="1" max="77" width="1.33203125" style="131" customWidth="1"/>
    <col min="78" max="80" width="1.33203125" style="131" hidden="1" customWidth="1"/>
    <col min="81" max="81" width="5" style="131" hidden="1" customWidth="1"/>
    <col min="82" max="88" width="0" style="131" hidden="1" customWidth="1"/>
    <col min="89" max="16384" width="1.33203125" style="131" hidden="1"/>
  </cols>
  <sheetData>
    <row r="1" spans="1:88" ht="7.2" customHeight="1" thickTop="1" x14ac:dyDescent="0.3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8"/>
      <c r="BQ1" s="129"/>
      <c r="BR1" s="129"/>
      <c r="BS1" s="129"/>
      <c r="BT1" s="129"/>
      <c r="BU1" s="129"/>
      <c r="BV1" s="129"/>
      <c r="BW1" s="129"/>
      <c r="BX1" s="130"/>
      <c r="BY1" s="123"/>
    </row>
    <row r="2" spans="1:88" ht="7.2" customHeight="1" x14ac:dyDescent="0.3">
      <c r="A2" s="132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69">
        <v>2024</v>
      </c>
      <c r="BQ2" s="169"/>
      <c r="BR2" s="169"/>
      <c r="BS2" s="169"/>
      <c r="BT2" s="169"/>
      <c r="BU2" s="169"/>
      <c r="BV2" s="169"/>
      <c r="BW2" s="169"/>
      <c r="BX2" s="134"/>
      <c r="BY2" s="123"/>
      <c r="CC2" s="131">
        <v>2017</v>
      </c>
      <c r="CD2" s="123"/>
      <c r="CE2" s="123"/>
      <c r="CF2" s="123"/>
      <c r="CG2" s="123"/>
      <c r="CH2" s="123"/>
      <c r="CI2" s="123"/>
      <c r="CJ2" s="123"/>
    </row>
    <row r="3" spans="1:88" ht="7.2" customHeight="1" x14ac:dyDescent="0.3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24"/>
      <c r="R3" s="124"/>
      <c r="S3" s="124"/>
      <c r="T3" s="124"/>
      <c r="U3" s="124"/>
      <c r="V3" s="124"/>
      <c r="W3" s="124"/>
      <c r="X3" s="124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69"/>
      <c r="BQ3" s="169"/>
      <c r="BR3" s="169"/>
      <c r="BS3" s="169"/>
      <c r="BT3" s="169"/>
      <c r="BU3" s="169"/>
      <c r="BV3" s="169"/>
      <c r="BW3" s="169"/>
      <c r="BX3" s="134"/>
      <c r="BY3" s="123"/>
      <c r="CC3" s="131">
        <v>2018</v>
      </c>
      <c r="CD3" s="123"/>
      <c r="CE3" s="123"/>
      <c r="CF3" s="123"/>
      <c r="CG3" s="123"/>
      <c r="CH3" s="123"/>
      <c r="CI3" s="123"/>
      <c r="CJ3" s="123"/>
    </row>
    <row r="4" spans="1:88" ht="7.2" customHeight="1" x14ac:dyDescent="0.3">
      <c r="A4" s="132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69"/>
      <c r="BQ4" s="169"/>
      <c r="BR4" s="169"/>
      <c r="BS4" s="169"/>
      <c r="BT4" s="169"/>
      <c r="BU4" s="169"/>
      <c r="BV4" s="169"/>
      <c r="BW4" s="169"/>
      <c r="BX4" s="134"/>
      <c r="BY4" s="123"/>
      <c r="CC4" s="131">
        <v>2019</v>
      </c>
      <c r="CD4" s="123"/>
      <c r="CE4" s="123"/>
      <c r="CF4" s="123"/>
      <c r="CG4" s="123"/>
      <c r="CH4" s="123"/>
      <c r="CI4" s="123"/>
      <c r="CJ4" s="123"/>
    </row>
    <row r="5" spans="1:88" ht="7.2" customHeight="1" x14ac:dyDescent="0.3">
      <c r="A5" s="132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70" t="s">
        <v>316</v>
      </c>
      <c r="BQ5" s="171"/>
      <c r="BR5" s="171"/>
      <c r="BS5" s="171"/>
      <c r="BT5" s="171"/>
      <c r="BU5" s="171"/>
      <c r="BV5" s="171"/>
      <c r="BW5" s="171"/>
      <c r="BX5" s="137"/>
      <c r="BY5" s="123"/>
      <c r="CC5" s="131">
        <v>2020</v>
      </c>
      <c r="CD5" s="123"/>
      <c r="CE5" s="123"/>
      <c r="CF5" s="123"/>
      <c r="CG5" s="123"/>
      <c r="CH5" s="123"/>
      <c r="CI5" s="123"/>
      <c r="CJ5" s="123"/>
    </row>
    <row r="6" spans="1:88" ht="7.2" customHeight="1" x14ac:dyDescent="0.3">
      <c r="A6" s="132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71"/>
      <c r="BQ6" s="171"/>
      <c r="BR6" s="171"/>
      <c r="BS6" s="171"/>
      <c r="BT6" s="171"/>
      <c r="BU6" s="171"/>
      <c r="BV6" s="171"/>
      <c r="BW6" s="171"/>
      <c r="BX6" s="137"/>
      <c r="BY6" s="123"/>
      <c r="CC6" s="131">
        <v>2021</v>
      </c>
      <c r="CD6" s="123"/>
      <c r="CE6" s="123"/>
      <c r="CF6" s="123"/>
      <c r="CG6" s="123"/>
      <c r="CH6" s="123"/>
      <c r="CI6" s="123"/>
      <c r="CJ6" s="123"/>
    </row>
    <row r="7" spans="1:88" ht="7.2" customHeight="1" x14ac:dyDescent="0.3">
      <c r="A7" s="132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71"/>
      <c r="BQ7" s="171"/>
      <c r="BR7" s="171"/>
      <c r="BS7" s="171"/>
      <c r="BT7" s="171"/>
      <c r="BU7" s="171"/>
      <c r="BV7" s="171"/>
      <c r="BW7" s="171"/>
      <c r="BX7" s="137"/>
      <c r="BY7" s="123"/>
      <c r="CC7" s="131">
        <v>2022</v>
      </c>
      <c r="CD7" s="123"/>
      <c r="CE7" s="123"/>
      <c r="CF7" s="123"/>
      <c r="CG7" s="123"/>
      <c r="CH7" s="123"/>
      <c r="CI7" s="123"/>
      <c r="CJ7" s="123"/>
    </row>
    <row r="8" spans="1:88" ht="7.2" customHeight="1" x14ac:dyDescent="0.3">
      <c r="A8" s="132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8"/>
      <c r="BY8" s="123"/>
      <c r="CC8" s="131">
        <v>2023</v>
      </c>
      <c r="CD8" s="123"/>
      <c r="CE8" s="123"/>
      <c r="CF8" s="123"/>
      <c r="CG8" s="123"/>
      <c r="CH8" s="123"/>
      <c r="CI8" s="123"/>
      <c r="CJ8" s="123"/>
    </row>
    <row r="9" spans="1:88" ht="7.2" customHeight="1" x14ac:dyDescent="0.3">
      <c r="A9" s="132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8"/>
      <c r="BY9" s="123"/>
      <c r="CC9" s="131">
        <v>2024</v>
      </c>
      <c r="CD9" s="123"/>
      <c r="CE9" s="123"/>
      <c r="CF9" s="123"/>
      <c r="CG9" s="123"/>
      <c r="CH9" s="123"/>
      <c r="CI9" s="123"/>
      <c r="CJ9" s="123"/>
    </row>
    <row r="10" spans="1:88" ht="7.2" customHeight="1" x14ac:dyDescent="0.3">
      <c r="A10" s="132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8"/>
      <c r="BY10" s="123"/>
      <c r="CC10" s="131">
        <v>2025</v>
      </c>
      <c r="CD10" s="123"/>
      <c r="CE10" s="123"/>
      <c r="CF10" s="123"/>
      <c r="CG10" s="123"/>
      <c r="CH10" s="123"/>
      <c r="CI10" s="123"/>
      <c r="CJ10" s="123"/>
    </row>
    <row r="11" spans="1:88" ht="7.2" customHeight="1" x14ac:dyDescent="0.3">
      <c r="A11" s="13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8"/>
      <c r="BY11" s="123"/>
      <c r="CC11" s="131">
        <v>2026</v>
      </c>
      <c r="CD11" s="123"/>
      <c r="CE11" s="123"/>
      <c r="CF11" s="123"/>
      <c r="CG11" s="123"/>
      <c r="CH11" s="123"/>
      <c r="CI11" s="123"/>
      <c r="CJ11" s="123"/>
    </row>
    <row r="12" spans="1:88" ht="7.2" customHeight="1" x14ac:dyDescent="0.3">
      <c r="A12" s="132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8"/>
      <c r="BY12" s="123"/>
      <c r="CD12" s="123"/>
      <c r="CE12" s="123"/>
      <c r="CF12" s="123"/>
      <c r="CG12" s="123"/>
      <c r="CH12" s="123"/>
      <c r="CI12" s="123"/>
      <c r="CJ12" s="123"/>
    </row>
    <row r="13" spans="1:88" ht="7.2" customHeight="1" x14ac:dyDescent="0.3">
      <c r="A13" s="132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8"/>
      <c r="BY13" s="123"/>
      <c r="CD13" s="123"/>
      <c r="CE13" s="123"/>
      <c r="CF13" s="123"/>
      <c r="CG13" s="123"/>
      <c r="CH13" s="123"/>
      <c r="CI13" s="123"/>
      <c r="CJ13" s="123"/>
    </row>
    <row r="14" spans="1:88" ht="7.2" customHeight="1" x14ac:dyDescent="0.3">
      <c r="A14" s="132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8"/>
      <c r="BY14" s="123"/>
      <c r="CD14" s="123"/>
      <c r="CE14" s="123"/>
      <c r="CF14" s="123"/>
      <c r="CG14" s="123"/>
      <c r="CH14" s="123"/>
      <c r="CI14" s="123"/>
      <c r="CJ14" s="123"/>
    </row>
    <row r="15" spans="1:88" ht="7.2" customHeight="1" x14ac:dyDescent="0.3">
      <c r="A15" s="132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8"/>
      <c r="BY15" s="123"/>
      <c r="CD15" s="123"/>
      <c r="CE15" s="123"/>
      <c r="CF15" s="123"/>
      <c r="CG15" s="123"/>
      <c r="CH15" s="123"/>
      <c r="CI15" s="123"/>
      <c r="CJ15" s="123"/>
    </row>
    <row r="16" spans="1:88" ht="7.2" customHeight="1" x14ac:dyDescent="0.3">
      <c r="A16" s="132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8"/>
      <c r="BY16" s="123"/>
      <c r="CD16" s="123"/>
      <c r="CE16" s="123"/>
      <c r="CF16" s="123"/>
      <c r="CG16" s="123"/>
      <c r="CH16" s="123"/>
      <c r="CI16" s="123"/>
      <c r="CJ16" s="123"/>
    </row>
    <row r="17" spans="1:77" ht="7.2" customHeight="1" x14ac:dyDescent="0.3">
      <c r="A17" s="172" t="s">
        <v>322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67"/>
      <c r="BY17" s="123"/>
    </row>
    <row r="18" spans="1:77" ht="7.2" customHeight="1" x14ac:dyDescent="0.3">
      <c r="A18" s="168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67"/>
      <c r="BY18" s="123"/>
    </row>
    <row r="19" spans="1:77" ht="7.2" customHeight="1" x14ac:dyDescent="0.3">
      <c r="A19" s="168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67"/>
      <c r="BY19" s="123"/>
    </row>
    <row r="20" spans="1:77" ht="7.2" customHeight="1" x14ac:dyDescent="0.3">
      <c r="A20" s="168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67"/>
      <c r="BY20" s="123"/>
    </row>
    <row r="21" spans="1:77" ht="7.2" customHeight="1" x14ac:dyDescent="0.3">
      <c r="A21" s="168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67"/>
      <c r="BY21" s="123"/>
    </row>
    <row r="22" spans="1:77" ht="7.2" customHeight="1" x14ac:dyDescent="0.3">
      <c r="A22" s="168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67"/>
      <c r="BY22" s="123"/>
    </row>
    <row r="23" spans="1:77" ht="7.2" customHeight="1" x14ac:dyDescent="0.3">
      <c r="A23" s="168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67"/>
      <c r="BY23" s="123"/>
    </row>
    <row r="24" spans="1:77" ht="7.2" customHeight="1" x14ac:dyDescent="0.3">
      <c r="A24" s="168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67"/>
      <c r="BY24" s="123"/>
    </row>
    <row r="25" spans="1:77" ht="7.2" customHeight="1" x14ac:dyDescent="0.3">
      <c r="A25" s="168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67"/>
      <c r="BY25" s="123"/>
    </row>
    <row r="26" spans="1:77" ht="7.2" customHeight="1" x14ac:dyDescent="0.3">
      <c r="A26" s="168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67"/>
      <c r="BY26" s="123"/>
    </row>
    <row r="27" spans="1:77" ht="7.2" customHeight="1" x14ac:dyDescent="0.3">
      <c r="A27" s="168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67"/>
      <c r="BY27" s="123"/>
    </row>
    <row r="28" spans="1:77" ht="7.2" customHeight="1" x14ac:dyDescent="0.3">
      <c r="A28" s="168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67"/>
      <c r="BY28" s="123"/>
    </row>
    <row r="29" spans="1:77" ht="7.2" customHeight="1" x14ac:dyDescent="0.3">
      <c r="A29" s="168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67"/>
      <c r="BY29" s="123"/>
    </row>
    <row r="30" spans="1:77" ht="7.2" customHeight="1" x14ac:dyDescent="0.25">
      <c r="A30" s="139"/>
      <c r="BX30" s="138"/>
    </row>
    <row r="31" spans="1:77" ht="7.2" customHeight="1" x14ac:dyDescent="0.25">
      <c r="A31" s="139"/>
      <c r="BX31" s="138"/>
    </row>
    <row r="32" spans="1:77" ht="7.2" customHeight="1" x14ac:dyDescent="0.25">
      <c r="A32" s="139"/>
      <c r="BX32" s="138"/>
    </row>
    <row r="33" spans="1:77" ht="7.2" customHeight="1" x14ac:dyDescent="0.25">
      <c r="A33" s="139"/>
      <c r="BX33" s="138"/>
    </row>
    <row r="34" spans="1:77" ht="7.2" customHeight="1" x14ac:dyDescent="0.25">
      <c r="A34" s="139"/>
      <c r="BX34" s="138"/>
    </row>
    <row r="35" spans="1:77" ht="7.2" customHeight="1" x14ac:dyDescent="0.25">
      <c r="A35" s="139"/>
      <c r="BX35" s="138"/>
    </row>
    <row r="36" spans="1:77" ht="7.2" customHeight="1" x14ac:dyDescent="0.25">
      <c r="A36" s="139"/>
      <c r="H36" s="174" t="s">
        <v>3</v>
      </c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6"/>
      <c r="AM36" s="180" t="s">
        <v>317</v>
      </c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2"/>
      <c r="BX36" s="138"/>
    </row>
    <row r="37" spans="1:77" ht="7.2" customHeight="1" x14ac:dyDescent="0.25">
      <c r="A37" s="139"/>
      <c r="H37" s="177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9"/>
      <c r="AM37" s="183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5"/>
      <c r="BX37" s="138"/>
    </row>
    <row r="38" spans="1:77" ht="7.2" customHeight="1" x14ac:dyDescent="0.25">
      <c r="A38" s="139"/>
      <c r="H38" s="186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8"/>
      <c r="AM38" s="195" t="str">
        <f>IF(H38="","",VLOOKUP(H38,Company_Name!A2:B20,2,FALSE))</f>
        <v/>
      </c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6"/>
      <c r="BX38" s="138"/>
    </row>
    <row r="39" spans="1:77" ht="7.2" customHeight="1" x14ac:dyDescent="0.25">
      <c r="A39" s="139"/>
      <c r="H39" s="189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1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6"/>
      <c r="BX39" s="138"/>
    </row>
    <row r="40" spans="1:77" ht="7.2" customHeight="1" x14ac:dyDescent="0.25">
      <c r="A40" s="139"/>
      <c r="H40" s="192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4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8"/>
      <c r="BX40" s="138"/>
    </row>
    <row r="41" spans="1:77" ht="7.2" customHeight="1" x14ac:dyDescent="0.25">
      <c r="A41" s="139"/>
      <c r="BX41" s="138"/>
    </row>
    <row r="42" spans="1:77" ht="7.2" customHeight="1" x14ac:dyDescent="0.25">
      <c r="A42" s="139"/>
      <c r="BX42" s="138"/>
    </row>
    <row r="43" spans="1:77" ht="7.2" customHeight="1" x14ac:dyDescent="0.3">
      <c r="A43" s="140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61" t="s">
        <v>318</v>
      </c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3">
        <f>$BP$2-1</f>
        <v>2023</v>
      </c>
      <c r="AY43" s="164"/>
      <c r="AZ43" s="164"/>
      <c r="BA43" s="164"/>
      <c r="BB43" s="164"/>
      <c r="BC43" s="164"/>
      <c r="BD43" s="164"/>
      <c r="BE43" s="164"/>
      <c r="BF43" s="164"/>
      <c r="BG43" s="164"/>
      <c r="BR43" s="141"/>
      <c r="BS43" s="141"/>
      <c r="BT43" s="141"/>
      <c r="BU43" s="141"/>
      <c r="BV43" s="141"/>
      <c r="BW43" s="141"/>
      <c r="BX43" s="142"/>
      <c r="BY43" s="123"/>
    </row>
    <row r="44" spans="1:77" ht="7.2" customHeight="1" x14ac:dyDescent="0.3">
      <c r="A44" s="143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R44" s="141"/>
      <c r="BS44" s="141"/>
      <c r="BT44" s="141"/>
      <c r="BU44" s="141"/>
      <c r="BV44" s="141"/>
      <c r="BW44" s="141"/>
      <c r="BX44" s="142"/>
      <c r="BY44" s="123"/>
    </row>
    <row r="45" spans="1:77" ht="7.2" customHeight="1" x14ac:dyDescent="0.3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6"/>
      <c r="BY45" s="123"/>
    </row>
    <row r="46" spans="1:77" ht="7.2" customHeight="1" x14ac:dyDescent="0.3">
      <c r="A46" s="144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6"/>
      <c r="BY46" s="123"/>
    </row>
    <row r="47" spans="1:77" ht="7.2" customHeight="1" x14ac:dyDescent="0.3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9"/>
      <c r="BY47" s="123"/>
    </row>
    <row r="48" spans="1:77" ht="7.2" customHeight="1" x14ac:dyDescent="0.25">
      <c r="A48" s="165" t="s">
        <v>319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7"/>
      <c r="BY48" s="148"/>
    </row>
    <row r="49" spans="1:77" ht="7.2" customHeight="1" x14ac:dyDescent="0.25">
      <c r="A49" s="168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7"/>
      <c r="BY49" s="148"/>
    </row>
    <row r="50" spans="1:77" ht="7.2" customHeight="1" x14ac:dyDescent="0.25">
      <c r="A50" s="168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7"/>
      <c r="BY50" s="148"/>
    </row>
    <row r="51" spans="1:77" ht="7.2" customHeight="1" x14ac:dyDescent="0.25">
      <c r="A51" s="168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7"/>
      <c r="BY51" s="148"/>
    </row>
    <row r="52" spans="1:77" ht="7.2" customHeight="1" x14ac:dyDescent="0.25">
      <c r="A52" s="168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7"/>
      <c r="BY52" s="148"/>
    </row>
    <row r="53" spans="1:77" ht="7.2" customHeight="1" x14ac:dyDescent="0.25">
      <c r="A53" s="168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7"/>
      <c r="BY53" s="148"/>
    </row>
    <row r="54" spans="1:77" ht="7.2" customHeight="1" x14ac:dyDescent="0.25">
      <c r="A54" s="168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7"/>
      <c r="BY54" s="148"/>
    </row>
    <row r="55" spans="1:77" ht="7.2" customHeight="1" x14ac:dyDescent="0.25">
      <c r="A55" s="168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7"/>
      <c r="BY55" s="148"/>
    </row>
    <row r="56" spans="1:77" ht="7.2" customHeight="1" x14ac:dyDescent="0.25">
      <c r="A56" s="168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7"/>
      <c r="BY56" s="148"/>
    </row>
    <row r="57" spans="1:77" ht="7.2" customHeight="1" x14ac:dyDescent="0.25">
      <c r="A57" s="168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7"/>
      <c r="BY57" s="148"/>
    </row>
    <row r="58" spans="1:77" ht="7.2" customHeight="1" x14ac:dyDescent="0.25">
      <c r="A58" s="168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7"/>
      <c r="BY58" s="148"/>
    </row>
    <row r="59" spans="1:77" ht="7.2" customHeight="1" x14ac:dyDescent="0.25">
      <c r="A59" s="168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7"/>
      <c r="BY59" s="148"/>
    </row>
    <row r="60" spans="1:77" ht="7.2" customHeight="1" x14ac:dyDescent="0.25">
      <c r="A60" s="168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7"/>
      <c r="BY60" s="148"/>
    </row>
    <row r="61" spans="1:77" ht="7.2" customHeight="1" x14ac:dyDescent="0.25">
      <c r="A61" s="168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7"/>
      <c r="BY61" s="148"/>
    </row>
    <row r="62" spans="1:77" ht="7.2" customHeight="1" x14ac:dyDescent="0.25">
      <c r="A62" s="168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7"/>
      <c r="BY62" s="148"/>
    </row>
    <row r="63" spans="1:77" ht="7.2" customHeight="1" x14ac:dyDescent="0.25">
      <c r="A63" s="168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7"/>
      <c r="BY63" s="148"/>
    </row>
    <row r="64" spans="1:77" ht="7.2" customHeight="1" x14ac:dyDescent="0.25">
      <c r="A64" s="168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7"/>
      <c r="BY64" s="148"/>
    </row>
    <row r="65" spans="1:77" ht="7.2" customHeight="1" x14ac:dyDescent="0.25">
      <c r="A65" s="168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7"/>
      <c r="BY65" s="148"/>
    </row>
    <row r="66" spans="1:77" ht="7.2" customHeight="1" x14ac:dyDescent="0.25">
      <c r="A66" s="168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7"/>
      <c r="BY66" s="148"/>
    </row>
    <row r="67" spans="1:77" ht="7.2" customHeight="1" x14ac:dyDescent="0.25">
      <c r="A67" s="168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7"/>
      <c r="BY67" s="148"/>
    </row>
    <row r="68" spans="1:77" ht="7.2" customHeight="1" x14ac:dyDescent="0.25">
      <c r="A68" s="168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7"/>
      <c r="BY68" s="148"/>
    </row>
    <row r="69" spans="1:77" ht="7.2" customHeight="1" x14ac:dyDescent="0.25">
      <c r="A69" s="168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7"/>
      <c r="BY69" s="148"/>
    </row>
    <row r="70" spans="1:77" ht="7.2" customHeight="1" x14ac:dyDescent="0.25">
      <c r="A70" s="168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7"/>
      <c r="BY70" s="148"/>
    </row>
    <row r="71" spans="1:77" ht="7.2" customHeight="1" x14ac:dyDescent="0.25">
      <c r="A71" s="168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  <c r="BI71" s="166"/>
      <c r="BJ71" s="166"/>
      <c r="BK71" s="166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7"/>
      <c r="BY71" s="148"/>
    </row>
    <row r="72" spans="1:77" ht="7.2" customHeight="1" x14ac:dyDescent="0.25">
      <c r="A72" s="168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  <c r="BI72" s="166"/>
      <c r="BJ72" s="166"/>
      <c r="BK72" s="166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7"/>
      <c r="BY72" s="148"/>
    </row>
    <row r="73" spans="1:77" ht="7.2" customHeight="1" x14ac:dyDescent="0.25">
      <c r="A73" s="168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166"/>
      <c r="AV73" s="166"/>
      <c r="AW73" s="166"/>
      <c r="AX73" s="166"/>
      <c r="AY73" s="166"/>
      <c r="AZ73" s="166"/>
      <c r="BA73" s="166"/>
      <c r="BB73" s="166"/>
      <c r="BC73" s="166"/>
      <c r="BD73" s="166"/>
      <c r="BE73" s="166"/>
      <c r="BF73" s="166"/>
      <c r="BG73" s="166"/>
      <c r="BH73" s="166"/>
      <c r="BI73" s="166"/>
      <c r="BJ73" s="166"/>
      <c r="BK73" s="166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7"/>
      <c r="BY73" s="148"/>
    </row>
    <row r="74" spans="1:77" ht="7.2" customHeight="1" x14ac:dyDescent="0.25">
      <c r="A74" s="168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  <c r="BI74" s="166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7"/>
      <c r="BY74" s="148"/>
    </row>
    <row r="75" spans="1:77" ht="7.2" customHeight="1" x14ac:dyDescent="0.25">
      <c r="A75" s="168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7"/>
      <c r="BY75" s="148"/>
    </row>
    <row r="76" spans="1:77" ht="7.2" customHeight="1" x14ac:dyDescent="0.25">
      <c r="A76" s="168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6"/>
      <c r="BJ76" s="166"/>
      <c r="BK76" s="166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7"/>
      <c r="BY76" s="148"/>
    </row>
    <row r="77" spans="1:77" ht="7.2" customHeight="1" x14ac:dyDescent="0.25">
      <c r="A77" s="168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7"/>
      <c r="BY77" s="148"/>
    </row>
    <row r="78" spans="1:77" ht="7.2" customHeight="1" x14ac:dyDescent="0.25">
      <c r="A78" s="168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7"/>
      <c r="BY78" s="148"/>
    </row>
    <row r="79" spans="1:77" ht="7.2" customHeight="1" x14ac:dyDescent="0.25">
      <c r="A79" s="168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7"/>
      <c r="BY79" s="148"/>
    </row>
    <row r="80" spans="1:77" ht="7.2" customHeight="1" x14ac:dyDescent="0.25">
      <c r="A80" s="168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7"/>
      <c r="BY80" s="148"/>
    </row>
    <row r="81" spans="1:77" ht="7.2" customHeight="1" x14ac:dyDescent="0.25">
      <c r="A81" s="168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7"/>
      <c r="BY81" s="148"/>
    </row>
    <row r="82" spans="1:77" ht="7.2" customHeight="1" x14ac:dyDescent="0.25">
      <c r="A82" s="168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7"/>
      <c r="BY82" s="148"/>
    </row>
    <row r="83" spans="1:77" ht="7.2" customHeight="1" x14ac:dyDescent="0.25">
      <c r="A83" s="168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7"/>
      <c r="BY83" s="148"/>
    </row>
    <row r="84" spans="1:77" ht="7.2" customHeight="1" x14ac:dyDescent="0.25">
      <c r="A84" s="168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7"/>
      <c r="BY84" s="148"/>
    </row>
    <row r="85" spans="1:77" ht="7.2" customHeight="1" x14ac:dyDescent="0.25">
      <c r="A85" s="168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7"/>
      <c r="BY85" s="148"/>
    </row>
    <row r="86" spans="1:77" ht="7.2" customHeight="1" x14ac:dyDescent="0.25">
      <c r="A86" s="168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7"/>
      <c r="BY86" s="148"/>
    </row>
    <row r="87" spans="1:77" ht="7.2" customHeight="1" x14ac:dyDescent="0.25">
      <c r="A87" s="168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7"/>
      <c r="BY87" s="148"/>
    </row>
    <row r="88" spans="1:77" ht="7.2" customHeight="1" x14ac:dyDescent="0.25">
      <c r="A88" s="168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  <c r="BI88" s="166"/>
      <c r="BJ88" s="166"/>
      <c r="BK88" s="166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7"/>
      <c r="BY88" s="148"/>
    </row>
    <row r="89" spans="1:77" ht="7.2" customHeight="1" x14ac:dyDescent="0.25">
      <c r="A89" s="168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166"/>
      <c r="AZ89" s="166"/>
      <c r="BA89" s="166"/>
      <c r="BB89" s="166"/>
      <c r="BC89" s="166"/>
      <c r="BD89" s="166"/>
      <c r="BE89" s="166"/>
      <c r="BF89" s="166"/>
      <c r="BG89" s="166"/>
      <c r="BH89" s="166"/>
      <c r="BI89" s="166"/>
      <c r="BJ89" s="166"/>
      <c r="BK89" s="166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7"/>
      <c r="BY89" s="148"/>
    </row>
    <row r="90" spans="1:77" ht="7.2" customHeight="1" x14ac:dyDescent="0.3">
      <c r="A90" s="139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8"/>
      <c r="BY90" s="123"/>
    </row>
    <row r="91" spans="1:77" ht="7.2" customHeight="1" x14ac:dyDescent="0.3">
      <c r="A91" s="139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133"/>
      <c r="AP91" s="133"/>
      <c r="AQ91" s="133"/>
      <c r="AR91" s="133"/>
      <c r="AS91" s="133"/>
      <c r="AT91" s="133"/>
      <c r="AU91" s="133"/>
      <c r="AV91" s="133"/>
      <c r="AW91" s="133"/>
      <c r="AX91" s="133"/>
      <c r="AY91" s="133"/>
      <c r="AZ91" s="133"/>
      <c r="BA91" s="133"/>
      <c r="BB91" s="133"/>
      <c r="BC91" s="133"/>
      <c r="BD91" s="133"/>
      <c r="BE91" s="133"/>
      <c r="BF91" s="133"/>
      <c r="BG91" s="133"/>
      <c r="BH91" s="133"/>
      <c r="BI91" s="133"/>
      <c r="BJ91" s="133"/>
      <c r="BK91" s="133"/>
      <c r="BL91" s="133"/>
      <c r="BM91" s="133"/>
      <c r="BN91" s="133"/>
      <c r="BO91" s="133"/>
      <c r="BP91" s="133"/>
      <c r="BQ91" s="133"/>
      <c r="BR91" s="133"/>
      <c r="BS91" s="133"/>
      <c r="BT91" s="133"/>
      <c r="BU91" s="133"/>
      <c r="BV91" s="133"/>
      <c r="BW91" s="133"/>
      <c r="BX91" s="138"/>
      <c r="BY91" s="123"/>
    </row>
    <row r="92" spans="1:77" ht="7.2" customHeight="1" x14ac:dyDescent="0.3">
      <c r="A92" s="154" t="s">
        <v>339</v>
      </c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6"/>
      <c r="BY92" s="123"/>
    </row>
    <row r="93" spans="1:77" ht="7.2" customHeight="1" x14ac:dyDescent="0.3">
      <c r="A93" s="157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6"/>
      <c r="BY93" s="123"/>
    </row>
    <row r="94" spans="1:77" ht="7.2" customHeight="1" thickBot="1" x14ac:dyDescent="0.3">
      <c r="A94" s="158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  <c r="AY94" s="159"/>
      <c r="AZ94" s="159"/>
      <c r="BA94" s="159"/>
      <c r="BB94" s="159"/>
      <c r="BC94" s="159"/>
      <c r="BD94" s="159"/>
      <c r="BE94" s="159"/>
      <c r="BF94" s="159"/>
      <c r="BG94" s="159"/>
      <c r="BH94" s="159"/>
      <c r="BI94" s="159"/>
      <c r="BJ94" s="159"/>
      <c r="BK94" s="159"/>
      <c r="BL94" s="159"/>
      <c r="BM94" s="159"/>
      <c r="BN94" s="159"/>
      <c r="BO94" s="159"/>
      <c r="BP94" s="159"/>
      <c r="BQ94" s="159"/>
      <c r="BR94" s="159"/>
      <c r="BS94" s="159"/>
      <c r="BT94" s="159"/>
      <c r="BU94" s="159"/>
      <c r="BV94" s="159"/>
      <c r="BW94" s="159"/>
      <c r="BX94" s="160"/>
    </row>
    <row r="96" spans="1:77" ht="7.2" hidden="1" customHeight="1" x14ac:dyDescent="0.3"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</row>
    <row r="97" spans="24:57" ht="7.2" hidden="1" customHeight="1" x14ac:dyDescent="0.3"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</row>
    <row r="98" spans="24:57" ht="7.2" customHeight="1" thickTop="1" x14ac:dyDescent="0.25"/>
    <row r="99" spans="24:57" ht="7.2" customHeight="1" x14ac:dyDescent="0.25"/>
    <row r="100" spans="24:57" ht="7.2" customHeight="1" x14ac:dyDescent="0.25"/>
    <row r="101" spans="24:57" ht="7.2" customHeight="1" x14ac:dyDescent="0.25"/>
    <row r="102" spans="24:57" ht="7.2" customHeight="1" x14ac:dyDescent="0.25"/>
    <row r="103" spans="24:57" ht="7.2" customHeight="1" x14ac:dyDescent="0.25"/>
    <row r="104" spans="24:57" ht="7.2" customHeight="1" x14ac:dyDescent="0.25"/>
    <row r="105" spans="24:57" ht="7.2" customHeight="1" x14ac:dyDescent="0.25"/>
    <row r="106" spans="24:57" ht="7.2" customHeight="1" x14ac:dyDescent="0.25"/>
    <row r="107" spans="24:57" ht="7.2" customHeight="1" x14ac:dyDescent="0.25"/>
  </sheetData>
  <protectedRanges>
    <protectedRange sqref="BP2:BW4" name="Tax Year"/>
  </protectedRanges>
  <mergeCells count="11">
    <mergeCell ref="A92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Company_Name!$A$2:$A$16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R18" sqref="R18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6.6640625" customWidth="1"/>
    <col min="20" max="20" width="5.6640625" customWidth="1"/>
    <col min="21" max="21" width="4.6640625" customWidth="1"/>
    <col min="22" max="22" width="3.6640625" customWidth="1"/>
    <col min="23" max="23" width="15.6640625" customWidth="1"/>
    <col min="24" max="25" width="3.6640625" customWidth="1"/>
    <col min="26" max="26" width="8.6640625" customWidth="1"/>
    <col min="27" max="27" width="4.6640625" customWidth="1"/>
    <col min="28" max="28" width="1.5546875" customWidth="1"/>
    <col min="29" max="30" width="3.6640625" hidden="1" customWidth="1"/>
    <col min="31" max="31" width="15.6640625" hidden="1" customWidth="1"/>
    <col min="32" max="32" width="5.44140625" hidden="1" customWidth="1"/>
    <col min="33" max="33" width="4.44140625" hidden="1" customWidth="1"/>
    <col min="34" max="34" width="6.6640625" hidden="1" customWidth="1"/>
    <col min="35" max="36" width="15.6640625" hidden="1" customWidth="1"/>
  </cols>
  <sheetData>
    <row r="1" spans="1:36" ht="14.4" x14ac:dyDescent="0.3">
      <c r="AB1" s="94"/>
      <c r="AC1" s="94"/>
      <c r="AD1" s="94"/>
      <c r="AE1" s="94"/>
      <c r="AF1" s="94"/>
      <c r="AG1" s="94"/>
      <c r="AH1" s="94"/>
      <c r="AI1" s="94"/>
      <c r="AJ1" s="94"/>
    </row>
    <row r="2" spans="1:36" ht="14.4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ht="14.4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97"/>
      <c r="P4" s="97"/>
      <c r="Q4" s="97"/>
      <c r="R4" s="97"/>
      <c r="S4" s="360" t="s">
        <v>120</v>
      </c>
      <c r="T4" s="360"/>
      <c r="U4" s="360"/>
      <c r="V4" s="604"/>
      <c r="W4" s="604"/>
      <c r="X4" s="604"/>
      <c r="Y4" s="604"/>
      <c r="Z4" s="604"/>
      <c r="AA4" s="605"/>
    </row>
    <row r="5" spans="1:36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97"/>
      <c r="P5" s="97"/>
      <c r="Q5" s="97"/>
      <c r="R5" s="97"/>
      <c r="S5" s="604"/>
      <c r="T5" s="604"/>
      <c r="U5" s="604"/>
      <c r="V5" s="604"/>
      <c r="W5" s="604"/>
      <c r="X5" s="604"/>
      <c r="Y5" s="604"/>
      <c r="Z5" s="604"/>
      <c r="AA5" s="605"/>
    </row>
    <row r="6" spans="1:36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97"/>
      <c r="P6" s="97"/>
      <c r="Q6" s="97"/>
      <c r="R6" s="97"/>
      <c r="S6" s="604"/>
      <c r="T6" s="604"/>
      <c r="U6" s="604"/>
      <c r="V6" s="604"/>
      <c r="W6" s="604"/>
      <c r="X6" s="604"/>
      <c r="Y6" s="604"/>
      <c r="Z6" s="604"/>
      <c r="AA6" s="605"/>
    </row>
    <row r="7" spans="1:36" ht="31.5" customHeight="1" x14ac:dyDescent="0.3">
      <c r="A7" s="5"/>
      <c r="B7" s="9"/>
      <c r="C7" s="9"/>
      <c r="D7" s="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97"/>
      <c r="P7" s="97"/>
      <c r="Q7" s="97"/>
      <c r="R7" s="97"/>
      <c r="S7" s="606"/>
      <c r="T7" s="606"/>
      <c r="U7" s="606"/>
      <c r="V7" s="606"/>
      <c r="W7" s="606"/>
      <c r="X7" s="606"/>
      <c r="Y7" s="606"/>
      <c r="Z7" s="606"/>
      <c r="AA7" s="607"/>
    </row>
    <row r="8" spans="1:36" ht="22.8" x14ac:dyDescent="0.3">
      <c r="A8" s="363" t="s">
        <v>2</v>
      </c>
      <c r="B8" s="364"/>
      <c r="C8" s="364"/>
      <c r="D8" s="364"/>
      <c r="E8" s="150">
        <f>'Missouri Cover'!$BP$2</f>
        <v>2024</v>
      </c>
      <c r="F8" s="100"/>
      <c r="G8" s="100"/>
      <c r="H8" s="100"/>
      <c r="I8" s="608" t="s">
        <v>121</v>
      </c>
      <c r="J8" s="609"/>
      <c r="K8" s="609"/>
      <c r="L8" s="609"/>
      <c r="M8" s="609"/>
      <c r="N8" s="609"/>
      <c r="O8" s="609"/>
      <c r="P8" s="609"/>
      <c r="Q8" s="609"/>
      <c r="R8" s="610"/>
      <c r="S8" s="610"/>
      <c r="T8" s="610"/>
      <c r="U8" s="610"/>
      <c r="V8" s="610"/>
      <c r="W8" s="610"/>
      <c r="X8" s="610"/>
      <c r="Y8" s="610"/>
      <c r="Z8" s="610"/>
      <c r="AA8" s="611"/>
    </row>
    <row r="9" spans="1:36" ht="18" customHeight="1" x14ac:dyDescent="0.3">
      <c r="A9" s="612" t="s">
        <v>3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4"/>
      <c r="P9" s="615" t="s">
        <v>4</v>
      </c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7"/>
    </row>
    <row r="10" spans="1:36" ht="30" customHeight="1" x14ac:dyDescent="0.3">
      <c r="A10" s="593" t="str">
        <f>IF('Missouri Cover'!$H$38="","",'Missouri Cover'!$H$38)</f>
        <v/>
      </c>
      <c r="B10" s="594"/>
      <c r="C10" s="594"/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5"/>
      <c r="P10" s="596" t="str">
        <f>'Missouri Cover'!$AM$38</f>
        <v/>
      </c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7"/>
    </row>
    <row r="11" spans="1:36" ht="18" customHeight="1" x14ac:dyDescent="0.3">
      <c r="A11" s="598"/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  <c r="U11" s="599"/>
      <c r="V11" s="599"/>
      <c r="W11" s="599"/>
      <c r="X11" s="599"/>
      <c r="Y11" s="599"/>
      <c r="Z11" s="599"/>
      <c r="AA11" s="600"/>
    </row>
    <row r="12" spans="1:36" ht="30" customHeight="1" x14ac:dyDescent="0.3">
      <c r="A12" s="601" t="s">
        <v>122</v>
      </c>
      <c r="B12" s="602"/>
      <c r="C12" s="602"/>
      <c r="D12" s="602"/>
      <c r="E12" s="602"/>
      <c r="F12" s="602"/>
      <c r="G12" s="602"/>
      <c r="H12" s="602"/>
      <c r="I12" s="602"/>
      <c r="J12" s="602"/>
      <c r="K12" s="602"/>
      <c r="L12" s="602"/>
      <c r="M12" s="602"/>
      <c r="N12" s="602"/>
      <c r="O12" s="602"/>
      <c r="P12" s="602"/>
      <c r="Q12" s="602"/>
      <c r="R12" s="602"/>
      <c r="S12" s="603"/>
      <c r="T12" s="603"/>
      <c r="U12" s="603"/>
      <c r="V12" s="603"/>
      <c r="W12" s="603"/>
      <c r="X12" s="603"/>
      <c r="Y12" s="603"/>
      <c r="Z12" s="603"/>
      <c r="AA12" s="603"/>
    </row>
    <row r="13" spans="1:36" ht="30" customHeight="1" x14ac:dyDescent="0.3">
      <c r="A13" s="583"/>
      <c r="B13" s="584"/>
      <c r="C13" s="584"/>
      <c r="D13" s="584"/>
      <c r="E13" s="584"/>
      <c r="F13" s="584"/>
      <c r="G13" s="584"/>
      <c r="H13" s="584"/>
      <c r="I13" s="584"/>
      <c r="J13" s="584"/>
      <c r="K13" s="584"/>
      <c r="L13" s="584"/>
      <c r="M13" s="584"/>
      <c r="N13" s="585" t="s">
        <v>123</v>
      </c>
      <c r="O13" s="406"/>
      <c r="P13" s="406"/>
      <c r="Q13" s="406"/>
      <c r="R13" s="406"/>
      <c r="S13" s="406"/>
      <c r="T13" s="406"/>
      <c r="U13" s="406"/>
      <c r="V13" s="586"/>
      <c r="W13" s="586"/>
      <c r="X13" s="586"/>
      <c r="Y13" s="586"/>
      <c r="Z13" s="586"/>
      <c r="AA13" s="586"/>
    </row>
    <row r="14" spans="1:36" ht="60" customHeight="1" x14ac:dyDescent="0.3">
      <c r="A14" s="101" t="s">
        <v>97</v>
      </c>
      <c r="B14" s="587" t="s">
        <v>124</v>
      </c>
      <c r="C14" s="533"/>
      <c r="D14" s="533"/>
      <c r="E14" s="533"/>
      <c r="F14" s="533"/>
      <c r="G14" s="533"/>
      <c r="H14" s="533"/>
      <c r="I14" s="588" t="s">
        <v>125</v>
      </c>
      <c r="J14" s="588"/>
      <c r="K14" s="588"/>
      <c r="L14" s="576" t="s">
        <v>126</v>
      </c>
      <c r="M14" s="535"/>
      <c r="N14" s="576" t="s">
        <v>127</v>
      </c>
      <c r="O14" s="576"/>
      <c r="P14" s="576"/>
      <c r="Q14" s="102" t="s">
        <v>128</v>
      </c>
      <c r="R14" s="102" t="s">
        <v>129</v>
      </c>
      <c r="S14" s="576" t="s">
        <v>130</v>
      </c>
      <c r="T14" s="508"/>
      <c r="U14" s="508"/>
      <c r="V14" s="589" t="s">
        <v>131</v>
      </c>
      <c r="W14" s="508"/>
      <c r="X14" s="576" t="s">
        <v>132</v>
      </c>
      <c r="Y14" s="577"/>
      <c r="Z14" s="577"/>
      <c r="AA14" s="577"/>
    </row>
    <row r="15" spans="1:36" ht="30" customHeight="1" x14ac:dyDescent="0.3">
      <c r="A15" s="103">
        <v>1</v>
      </c>
      <c r="B15" s="573"/>
      <c r="C15" s="590"/>
      <c r="D15" s="590"/>
      <c r="E15" s="590"/>
      <c r="F15" s="590"/>
      <c r="G15" s="590"/>
      <c r="H15" s="590"/>
      <c r="I15" s="574"/>
      <c r="J15" s="574"/>
      <c r="K15" s="574"/>
      <c r="L15" s="574"/>
      <c r="M15" s="591"/>
      <c r="N15" s="575"/>
      <c r="O15" s="575"/>
      <c r="P15" s="575"/>
      <c r="Q15" s="104"/>
      <c r="R15" s="104"/>
      <c r="S15" s="575"/>
      <c r="T15" s="592"/>
      <c r="U15" s="592"/>
      <c r="V15" s="572"/>
      <c r="W15" s="578"/>
      <c r="X15" s="572"/>
      <c r="Y15" s="578"/>
      <c r="Z15" s="578"/>
      <c r="AA15" s="578"/>
    </row>
    <row r="16" spans="1:36" ht="30" customHeight="1" x14ac:dyDescent="0.3">
      <c r="A16" s="103">
        <v>2</v>
      </c>
      <c r="B16" s="573"/>
      <c r="C16" s="573"/>
      <c r="D16" s="573"/>
      <c r="E16" s="573"/>
      <c r="F16" s="573"/>
      <c r="G16" s="573"/>
      <c r="H16" s="573"/>
      <c r="I16" s="574"/>
      <c r="J16" s="574"/>
      <c r="K16" s="574"/>
      <c r="L16" s="574"/>
      <c r="M16" s="574"/>
      <c r="N16" s="575"/>
      <c r="O16" s="575"/>
      <c r="P16" s="575"/>
      <c r="Q16" s="104"/>
      <c r="R16" s="104"/>
      <c r="S16" s="575"/>
      <c r="T16" s="575"/>
      <c r="U16" s="575"/>
      <c r="V16" s="572"/>
      <c r="W16" s="572"/>
      <c r="X16" s="572"/>
      <c r="Y16" s="572"/>
      <c r="Z16" s="572"/>
      <c r="AA16" s="572"/>
    </row>
    <row r="17" spans="1:27" ht="30" customHeight="1" x14ac:dyDescent="0.3">
      <c r="A17" s="103">
        <v>3</v>
      </c>
      <c r="B17" s="573"/>
      <c r="C17" s="573"/>
      <c r="D17" s="573"/>
      <c r="E17" s="573"/>
      <c r="F17" s="573"/>
      <c r="G17" s="573"/>
      <c r="H17" s="573"/>
      <c r="I17" s="574"/>
      <c r="J17" s="574"/>
      <c r="K17" s="574"/>
      <c r="L17" s="574"/>
      <c r="M17" s="574"/>
      <c r="N17" s="575"/>
      <c r="O17" s="575"/>
      <c r="P17" s="575"/>
      <c r="Q17" s="104"/>
      <c r="R17" s="104"/>
      <c r="S17" s="575"/>
      <c r="T17" s="575"/>
      <c r="U17" s="575"/>
      <c r="V17" s="572"/>
      <c r="W17" s="572"/>
      <c r="X17" s="572"/>
      <c r="Y17" s="572"/>
      <c r="Z17" s="572"/>
      <c r="AA17" s="572"/>
    </row>
    <row r="18" spans="1:27" ht="30" customHeight="1" x14ac:dyDescent="0.3">
      <c r="A18" s="103">
        <v>4</v>
      </c>
      <c r="B18" s="573"/>
      <c r="C18" s="573"/>
      <c r="D18" s="573"/>
      <c r="E18" s="573"/>
      <c r="F18" s="573"/>
      <c r="G18" s="573"/>
      <c r="H18" s="573"/>
      <c r="I18" s="574"/>
      <c r="J18" s="574"/>
      <c r="K18" s="574"/>
      <c r="L18" s="574"/>
      <c r="M18" s="574"/>
      <c r="N18" s="575"/>
      <c r="O18" s="575"/>
      <c r="P18" s="575"/>
      <c r="Q18" s="104"/>
      <c r="R18" s="104"/>
      <c r="S18" s="575"/>
      <c r="T18" s="575"/>
      <c r="U18" s="575"/>
      <c r="V18" s="572"/>
      <c r="W18" s="572"/>
      <c r="X18" s="572"/>
      <c r="Y18" s="572"/>
      <c r="Z18" s="572"/>
      <c r="AA18" s="572"/>
    </row>
    <row r="19" spans="1:27" ht="30" customHeight="1" x14ac:dyDescent="0.3">
      <c r="A19" s="103">
        <v>5</v>
      </c>
      <c r="B19" s="573"/>
      <c r="C19" s="573"/>
      <c r="D19" s="573"/>
      <c r="E19" s="573"/>
      <c r="F19" s="573"/>
      <c r="G19" s="573"/>
      <c r="H19" s="573"/>
      <c r="I19" s="574"/>
      <c r="J19" s="574"/>
      <c r="K19" s="574"/>
      <c r="L19" s="574"/>
      <c r="M19" s="574"/>
      <c r="N19" s="575"/>
      <c r="O19" s="575"/>
      <c r="P19" s="575"/>
      <c r="Q19" s="104"/>
      <c r="R19" s="104"/>
      <c r="S19" s="575"/>
      <c r="T19" s="575"/>
      <c r="U19" s="575"/>
      <c r="V19" s="572"/>
      <c r="W19" s="572"/>
      <c r="X19" s="572"/>
      <c r="Y19" s="572"/>
      <c r="Z19" s="572"/>
      <c r="AA19" s="572"/>
    </row>
    <row r="20" spans="1:27" ht="30" customHeight="1" x14ac:dyDescent="0.3">
      <c r="A20" s="579" t="s">
        <v>133</v>
      </c>
      <c r="B20" s="580"/>
      <c r="C20" s="580"/>
      <c r="D20" s="580"/>
      <c r="E20" s="580"/>
      <c r="F20" s="580"/>
      <c r="G20" s="580"/>
      <c r="H20" s="580"/>
      <c r="I20" s="580"/>
      <c r="J20" s="580"/>
      <c r="K20" s="580"/>
      <c r="L20" s="580"/>
      <c r="M20" s="580"/>
      <c r="N20" s="580"/>
      <c r="O20" s="580"/>
      <c r="P20" s="580"/>
      <c r="Q20" s="580"/>
      <c r="R20" s="580"/>
      <c r="S20" s="581"/>
      <c r="T20" s="581"/>
      <c r="U20" s="581"/>
      <c r="V20" s="581"/>
      <c r="W20" s="581"/>
      <c r="X20" s="581"/>
      <c r="Y20" s="581"/>
      <c r="Z20" s="581"/>
      <c r="AA20" s="582"/>
    </row>
    <row r="21" spans="1:27" ht="30" customHeight="1" x14ac:dyDescent="0.3">
      <c r="A21" s="583"/>
      <c r="B21" s="584"/>
      <c r="C21" s="584"/>
      <c r="D21" s="584"/>
      <c r="E21" s="584"/>
      <c r="F21" s="584"/>
      <c r="G21" s="584"/>
      <c r="H21" s="584"/>
      <c r="I21" s="584"/>
      <c r="J21" s="584"/>
      <c r="K21" s="584"/>
      <c r="L21" s="584"/>
      <c r="M21" s="584"/>
      <c r="N21" s="585" t="s">
        <v>123</v>
      </c>
      <c r="O21" s="406"/>
      <c r="P21" s="406"/>
      <c r="Q21" s="406"/>
      <c r="R21" s="406"/>
      <c r="S21" s="406"/>
      <c r="T21" s="406"/>
      <c r="U21" s="406"/>
      <c r="V21" s="586"/>
      <c r="W21" s="586"/>
      <c r="X21" s="586"/>
      <c r="Y21" s="586"/>
      <c r="Z21" s="586"/>
      <c r="AA21" s="586"/>
    </row>
    <row r="22" spans="1:27" ht="60" customHeight="1" x14ac:dyDescent="0.3">
      <c r="A22" s="101" t="s">
        <v>97</v>
      </c>
      <c r="B22" s="587" t="s">
        <v>124</v>
      </c>
      <c r="C22" s="533"/>
      <c r="D22" s="533"/>
      <c r="E22" s="533"/>
      <c r="F22" s="533"/>
      <c r="G22" s="533"/>
      <c r="H22" s="533"/>
      <c r="I22" s="588" t="s">
        <v>125</v>
      </c>
      <c r="J22" s="588"/>
      <c r="K22" s="588"/>
      <c r="L22" s="576" t="s">
        <v>126</v>
      </c>
      <c r="M22" s="535"/>
      <c r="N22" s="576" t="s">
        <v>127</v>
      </c>
      <c r="O22" s="576"/>
      <c r="P22" s="576"/>
      <c r="Q22" s="102" t="s">
        <v>128</v>
      </c>
      <c r="R22" s="102" t="s">
        <v>129</v>
      </c>
      <c r="S22" s="576" t="s">
        <v>130</v>
      </c>
      <c r="T22" s="508"/>
      <c r="U22" s="508"/>
      <c r="V22" s="589" t="s">
        <v>131</v>
      </c>
      <c r="W22" s="508"/>
      <c r="X22" s="576" t="s">
        <v>132</v>
      </c>
      <c r="Y22" s="577"/>
      <c r="Z22" s="577"/>
      <c r="AA22" s="577"/>
    </row>
    <row r="23" spans="1:27" ht="30" customHeight="1" x14ac:dyDescent="0.3">
      <c r="A23" s="103">
        <v>6</v>
      </c>
      <c r="B23" s="573"/>
      <c r="C23" s="573"/>
      <c r="D23" s="573"/>
      <c r="E23" s="573"/>
      <c r="F23" s="573"/>
      <c r="G23" s="573"/>
      <c r="H23" s="573"/>
      <c r="I23" s="574"/>
      <c r="J23" s="574"/>
      <c r="K23" s="574"/>
      <c r="L23" s="574"/>
      <c r="M23" s="574"/>
      <c r="N23" s="575"/>
      <c r="O23" s="575"/>
      <c r="P23" s="575"/>
      <c r="Q23" s="104"/>
      <c r="R23" s="104"/>
      <c r="S23" s="575"/>
      <c r="T23" s="575"/>
      <c r="U23" s="575"/>
      <c r="V23" s="572"/>
      <c r="W23" s="578"/>
      <c r="X23" s="572"/>
      <c r="Y23" s="578"/>
      <c r="Z23" s="578"/>
      <c r="AA23" s="578"/>
    </row>
    <row r="24" spans="1:27" ht="30" customHeight="1" x14ac:dyDescent="0.3">
      <c r="A24" s="103">
        <v>7</v>
      </c>
      <c r="B24" s="573"/>
      <c r="C24" s="573"/>
      <c r="D24" s="573"/>
      <c r="E24" s="573"/>
      <c r="F24" s="573"/>
      <c r="G24" s="573"/>
      <c r="H24" s="573"/>
      <c r="I24" s="574"/>
      <c r="J24" s="574"/>
      <c r="K24" s="574"/>
      <c r="L24" s="574"/>
      <c r="M24" s="574"/>
      <c r="N24" s="575"/>
      <c r="O24" s="575"/>
      <c r="P24" s="575"/>
      <c r="Q24" s="104"/>
      <c r="R24" s="104"/>
      <c r="S24" s="575"/>
      <c r="T24" s="575"/>
      <c r="U24" s="575"/>
      <c r="V24" s="572"/>
      <c r="W24" s="572"/>
      <c r="X24" s="572"/>
      <c r="Y24" s="572"/>
      <c r="Z24" s="572"/>
      <c r="AA24" s="572"/>
    </row>
    <row r="25" spans="1:27" ht="30" customHeight="1" x14ac:dyDescent="0.3">
      <c r="A25" s="103">
        <v>8</v>
      </c>
      <c r="B25" s="573"/>
      <c r="C25" s="573"/>
      <c r="D25" s="573"/>
      <c r="E25" s="573"/>
      <c r="F25" s="573"/>
      <c r="G25" s="573"/>
      <c r="H25" s="573"/>
      <c r="I25" s="574"/>
      <c r="J25" s="574"/>
      <c r="K25" s="574"/>
      <c r="L25" s="574"/>
      <c r="M25" s="574"/>
      <c r="N25" s="575"/>
      <c r="O25" s="575"/>
      <c r="P25" s="575"/>
      <c r="Q25" s="104"/>
      <c r="R25" s="104"/>
      <c r="S25" s="575"/>
      <c r="T25" s="575"/>
      <c r="U25" s="575"/>
      <c r="V25" s="572"/>
      <c r="W25" s="572"/>
      <c r="X25" s="572"/>
      <c r="Y25" s="572"/>
      <c r="Z25" s="572"/>
      <c r="AA25" s="572"/>
    </row>
    <row r="26" spans="1:27" ht="30" customHeight="1" x14ac:dyDescent="0.3">
      <c r="A26" s="103">
        <v>9</v>
      </c>
      <c r="B26" s="573"/>
      <c r="C26" s="573"/>
      <c r="D26" s="573"/>
      <c r="E26" s="573"/>
      <c r="F26" s="573"/>
      <c r="G26" s="573"/>
      <c r="H26" s="573"/>
      <c r="I26" s="574"/>
      <c r="J26" s="574"/>
      <c r="K26" s="574"/>
      <c r="L26" s="574"/>
      <c r="M26" s="574"/>
      <c r="N26" s="575"/>
      <c r="O26" s="575"/>
      <c r="P26" s="575"/>
      <c r="Q26" s="104"/>
      <c r="R26" s="104"/>
      <c r="S26" s="575"/>
      <c r="T26" s="575"/>
      <c r="U26" s="575"/>
      <c r="V26" s="572"/>
      <c r="W26" s="572"/>
      <c r="X26" s="572"/>
      <c r="Y26" s="572"/>
      <c r="Z26" s="572"/>
      <c r="AA26" s="572"/>
    </row>
    <row r="27" spans="1:27" ht="30" customHeight="1" x14ac:dyDescent="0.3">
      <c r="A27" s="103">
        <v>10</v>
      </c>
      <c r="B27" s="573"/>
      <c r="C27" s="573"/>
      <c r="D27" s="573"/>
      <c r="E27" s="573"/>
      <c r="F27" s="573"/>
      <c r="G27" s="573"/>
      <c r="H27" s="573"/>
      <c r="I27" s="574"/>
      <c r="J27" s="574"/>
      <c r="K27" s="574"/>
      <c r="L27" s="574"/>
      <c r="M27" s="574"/>
      <c r="N27" s="575"/>
      <c r="O27" s="575"/>
      <c r="P27" s="575"/>
      <c r="Q27" s="104"/>
      <c r="R27" s="104"/>
      <c r="S27" s="575"/>
      <c r="T27" s="575"/>
      <c r="U27" s="575"/>
      <c r="V27" s="572"/>
      <c r="W27" s="572"/>
      <c r="X27" s="572"/>
      <c r="Y27" s="572"/>
      <c r="Z27" s="572"/>
      <c r="AA27" s="572"/>
    </row>
    <row r="28" spans="1:27" ht="9.6" customHeight="1" x14ac:dyDescent="0.3">
      <c r="A28" s="566"/>
      <c r="B28" s="567"/>
      <c r="C28" s="567"/>
      <c r="D28" s="567"/>
      <c r="E28" s="567"/>
      <c r="F28" s="567"/>
      <c r="G28" s="567"/>
      <c r="H28" s="567"/>
      <c r="I28" s="567"/>
      <c r="J28" s="567"/>
      <c r="K28" s="567"/>
      <c r="L28" s="567"/>
      <c r="M28" s="567"/>
      <c r="N28" s="567"/>
      <c r="O28" s="567"/>
      <c r="P28" s="567"/>
      <c r="Q28" s="567"/>
      <c r="R28" s="567"/>
      <c r="S28" s="567"/>
      <c r="T28" s="567"/>
      <c r="U28" s="567"/>
      <c r="V28" s="567"/>
      <c r="W28" s="567"/>
      <c r="X28" s="567"/>
      <c r="Y28" s="567"/>
      <c r="Z28" s="567"/>
      <c r="AA28" s="568"/>
    </row>
    <row r="29" spans="1:27" ht="12.6" customHeight="1" x14ac:dyDescent="0.3">
      <c r="A29" s="569">
        <v>45292</v>
      </c>
      <c r="B29" s="570"/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0"/>
      <c r="P29" s="570"/>
      <c r="Q29" s="570"/>
      <c r="R29" s="571"/>
      <c r="S29" s="571"/>
      <c r="T29" s="571"/>
      <c r="U29" s="571"/>
      <c r="V29" s="571"/>
      <c r="W29" s="571"/>
      <c r="X29" s="571" t="s">
        <v>134</v>
      </c>
      <c r="Y29" s="571"/>
      <c r="Z29" s="571"/>
      <c r="AA29" s="571"/>
    </row>
    <row r="30" spans="1:27" ht="9" customHeight="1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24" hidden="1" customHeight="1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69" hidden="1" customHeight="1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30" hidden="1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30.75" hidden="1" customHeight="1" x14ac:dyDescent="0.3"/>
    <row r="35" spans="1:19" ht="30" hidden="1" customHeight="1" x14ac:dyDescent="0.3"/>
    <row r="36" spans="1:19" ht="30" hidden="1" customHeight="1" x14ac:dyDescent="0.3"/>
    <row r="37" spans="1:19" ht="29.25" hidden="1" customHeight="1" x14ac:dyDescent="0.3"/>
    <row r="38" spans="1:19" ht="30" hidden="1" customHeight="1" x14ac:dyDescent="0.3"/>
    <row r="39" spans="1:19" ht="30" hidden="1" customHeight="1" x14ac:dyDescent="0.3"/>
    <row r="40" spans="1:19" ht="30" hidden="1" customHeight="1" x14ac:dyDescent="0.3"/>
    <row r="41" spans="1:19" ht="30" hidden="1" customHeight="1" x14ac:dyDescent="0.3"/>
    <row r="42" spans="1:19" ht="29.25" hidden="1" customHeight="1" x14ac:dyDescent="0.3"/>
    <row r="44" spans="1:19" ht="15.75" hidden="1" customHeight="1" x14ac:dyDescent="0.3"/>
    <row r="45" spans="1:19" ht="24" hidden="1" customHeight="1" x14ac:dyDescent="0.3"/>
    <row r="46" spans="1:19" ht="23.25" hidden="1" customHeight="1" x14ac:dyDescent="0.3"/>
    <row r="47" spans="1:19" ht="24" hidden="1" customHeight="1" x14ac:dyDescent="0.3"/>
    <row r="48" spans="1:19" ht="24" hidden="1" customHeight="1" x14ac:dyDescent="0.3"/>
    <row r="49" ht="24" hidden="1" customHeight="1" x14ac:dyDescent="0.3"/>
    <row r="51" ht="14.4" hidden="1" x14ac:dyDescent="0.3"/>
    <row r="52" ht="14.4" hidden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20.25" hidden="1" customHeight="1" x14ac:dyDescent="0.3"/>
    <row r="57" ht="20.25" hidden="1" customHeight="1" x14ac:dyDescent="0.3"/>
    <row r="58" ht="14.4" hidden="1" x14ac:dyDescent="0.3"/>
    <row r="59" ht="20.25" hidden="1" customHeight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20.25" hidden="1" customHeight="1" x14ac:dyDescent="0.3"/>
    <row r="70" ht="20.25" hidden="1" customHeight="1" x14ac:dyDescent="0.3"/>
    <row r="71" ht="25.5" hidden="1" customHeight="1" x14ac:dyDescent="0.3"/>
    <row r="72" ht="25.5" hidden="1" customHeight="1" x14ac:dyDescent="0.3"/>
    <row r="73" ht="14.4" x14ac:dyDescent="0.3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N21" sqref="N21:P21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6" width="3.6640625" customWidth="1"/>
    <col min="7" max="7" width="4.332031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6.6640625" customWidth="1"/>
    <col min="20" max="20" width="5.6640625" customWidth="1"/>
    <col min="21" max="21" width="4.6640625" customWidth="1"/>
    <col min="22" max="22" width="3.6640625" customWidth="1"/>
    <col min="23" max="23" width="15.6640625" customWidth="1"/>
    <col min="24" max="25" width="3.6640625" customWidth="1"/>
    <col min="26" max="26" width="8.6640625" customWidth="1"/>
    <col min="27" max="27" width="4.6640625" customWidth="1"/>
    <col min="28" max="28" width="1.6640625" customWidth="1"/>
    <col min="29" max="30" width="3.6640625" hidden="1" customWidth="1"/>
    <col min="31" max="31" width="15.6640625" hidden="1" customWidth="1"/>
    <col min="32" max="32" width="5.44140625" hidden="1" customWidth="1"/>
    <col min="33" max="33" width="4.44140625" hidden="1" customWidth="1"/>
    <col min="34" max="34" width="6.6640625" hidden="1" customWidth="1"/>
    <col min="35" max="36" width="15.6640625" hidden="1" customWidth="1"/>
  </cols>
  <sheetData>
    <row r="1" spans="1:36" ht="14.4" x14ac:dyDescent="0.3">
      <c r="S1" s="105"/>
      <c r="T1" s="106"/>
      <c r="U1" s="106"/>
      <c r="V1" s="106"/>
      <c r="W1" s="106"/>
      <c r="X1" s="106"/>
      <c r="Y1" s="106"/>
      <c r="Z1" s="106"/>
      <c r="AA1" s="106"/>
      <c r="AB1" s="94"/>
      <c r="AC1" s="94"/>
      <c r="AD1" s="94"/>
      <c r="AE1" s="94"/>
      <c r="AF1" s="94"/>
      <c r="AG1" s="94"/>
      <c r="AH1" s="94"/>
      <c r="AI1" s="94"/>
      <c r="AJ1" s="94"/>
    </row>
    <row r="2" spans="1:36" ht="14.4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ht="14.4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97"/>
      <c r="P4" s="97"/>
      <c r="Q4" s="97"/>
      <c r="R4" s="97"/>
      <c r="S4" s="360" t="s">
        <v>135</v>
      </c>
      <c r="T4" s="360"/>
      <c r="U4" s="360"/>
      <c r="V4" s="604"/>
      <c r="W4" s="604"/>
      <c r="X4" s="604"/>
      <c r="Y4" s="604"/>
      <c r="Z4" s="604"/>
      <c r="AA4" s="605"/>
    </row>
    <row r="5" spans="1:36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97"/>
      <c r="P5" s="97"/>
      <c r="Q5" s="97"/>
      <c r="R5" s="97"/>
      <c r="S5" s="604"/>
      <c r="T5" s="604"/>
      <c r="U5" s="604"/>
      <c r="V5" s="604"/>
      <c r="W5" s="604"/>
      <c r="X5" s="604"/>
      <c r="Y5" s="604"/>
      <c r="Z5" s="604"/>
      <c r="AA5" s="605"/>
    </row>
    <row r="6" spans="1:36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97"/>
      <c r="P6" s="97"/>
      <c r="Q6" s="97"/>
      <c r="R6" s="97"/>
      <c r="S6" s="604"/>
      <c r="T6" s="604"/>
      <c r="U6" s="604"/>
      <c r="V6" s="604"/>
      <c r="W6" s="604"/>
      <c r="X6" s="604"/>
      <c r="Y6" s="604"/>
      <c r="Z6" s="604"/>
      <c r="AA6" s="605"/>
    </row>
    <row r="7" spans="1:36" ht="31.5" customHeight="1" x14ac:dyDescent="0.3">
      <c r="A7" s="5"/>
      <c r="B7" s="9"/>
      <c r="C7" s="9"/>
      <c r="D7" s="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97"/>
      <c r="P7" s="97"/>
      <c r="Q7" s="97"/>
      <c r="R7" s="97"/>
      <c r="S7" s="606"/>
      <c r="T7" s="606"/>
      <c r="U7" s="606"/>
      <c r="V7" s="606"/>
      <c r="W7" s="606"/>
      <c r="X7" s="606"/>
      <c r="Y7" s="606"/>
      <c r="Z7" s="606"/>
      <c r="AA7" s="607"/>
    </row>
    <row r="8" spans="1:36" ht="22.8" x14ac:dyDescent="0.3">
      <c r="A8" s="363" t="s">
        <v>2</v>
      </c>
      <c r="B8" s="364"/>
      <c r="C8" s="364"/>
      <c r="D8" s="364"/>
      <c r="E8" s="150">
        <f>'Missouri Cover'!$BP$2</f>
        <v>2024</v>
      </c>
      <c r="F8" s="100"/>
      <c r="G8" s="100"/>
      <c r="H8" s="100"/>
      <c r="I8" s="608" t="s">
        <v>136</v>
      </c>
      <c r="J8" s="609"/>
      <c r="K8" s="609"/>
      <c r="L8" s="609"/>
      <c r="M8" s="609"/>
      <c r="N8" s="609"/>
      <c r="O8" s="609"/>
      <c r="P8" s="609"/>
      <c r="Q8" s="609"/>
      <c r="R8" s="610"/>
      <c r="S8" s="610"/>
      <c r="T8" s="610"/>
      <c r="U8" s="610"/>
      <c r="V8" s="610"/>
      <c r="W8" s="610"/>
      <c r="X8" s="610"/>
      <c r="Y8" s="610"/>
      <c r="Z8" s="610"/>
      <c r="AA8" s="611"/>
    </row>
    <row r="9" spans="1:36" ht="18" customHeight="1" x14ac:dyDescent="0.3">
      <c r="A9" s="612" t="s">
        <v>3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4"/>
      <c r="P9" s="615" t="s">
        <v>4</v>
      </c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7"/>
    </row>
    <row r="10" spans="1:36" ht="30" customHeight="1" x14ac:dyDescent="0.3">
      <c r="A10" s="593" t="str">
        <f>IF('Missouri Cover'!$H$38="","",'Missouri Cover'!$H$38)</f>
        <v/>
      </c>
      <c r="B10" s="594"/>
      <c r="C10" s="594"/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5"/>
      <c r="P10" s="596" t="str">
        <f>'Missouri Cover'!$AM$38</f>
        <v/>
      </c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7"/>
    </row>
    <row r="11" spans="1:36" ht="18" customHeight="1" x14ac:dyDescent="0.3">
      <c r="A11" s="633"/>
      <c r="B11" s="634"/>
      <c r="C11" s="634"/>
      <c r="D11" s="634"/>
      <c r="E11" s="634"/>
      <c r="F11" s="634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4"/>
      <c r="W11" s="634"/>
      <c r="X11" s="634"/>
      <c r="Y11" s="634"/>
      <c r="Z11" s="634"/>
      <c r="AA11" s="635"/>
    </row>
    <row r="12" spans="1:36" ht="30" customHeight="1" x14ac:dyDescent="0.3">
      <c r="A12" s="636" t="s">
        <v>137</v>
      </c>
      <c r="B12" s="637"/>
      <c r="C12" s="637"/>
      <c r="D12" s="637"/>
      <c r="E12" s="637"/>
      <c r="F12" s="637"/>
      <c r="G12" s="637"/>
      <c r="H12" s="637"/>
      <c r="I12" s="637"/>
      <c r="J12" s="637"/>
      <c r="K12" s="637"/>
      <c r="L12" s="637"/>
      <c r="M12" s="637"/>
      <c r="N12" s="637"/>
      <c r="O12" s="637"/>
      <c r="P12" s="637"/>
      <c r="Q12" s="637"/>
      <c r="R12" s="637"/>
      <c r="S12" s="637"/>
      <c r="T12" s="637"/>
      <c r="U12" s="637"/>
      <c r="V12" s="637"/>
      <c r="W12" s="637"/>
      <c r="X12" s="637"/>
      <c r="Y12" s="637"/>
      <c r="Z12" s="637"/>
      <c r="AA12" s="638"/>
    </row>
    <row r="13" spans="1:36" ht="60" customHeight="1" x14ac:dyDescent="0.3">
      <c r="A13" s="76" t="s">
        <v>97</v>
      </c>
      <c r="B13" s="587" t="s">
        <v>138</v>
      </c>
      <c r="C13" s="533"/>
      <c r="D13" s="533"/>
      <c r="E13" s="533"/>
      <c r="F13" s="628" t="s">
        <v>139</v>
      </c>
      <c r="G13" s="628"/>
      <c r="H13" s="588" t="s">
        <v>140</v>
      </c>
      <c r="I13" s="629"/>
      <c r="J13" s="629"/>
      <c r="K13" s="628" t="s">
        <v>141</v>
      </c>
      <c r="L13" s="630"/>
      <c r="M13" s="107" t="s">
        <v>142</v>
      </c>
      <c r="N13" s="576" t="s">
        <v>143</v>
      </c>
      <c r="O13" s="631"/>
      <c r="P13" s="631"/>
      <c r="Q13" s="102" t="s">
        <v>144</v>
      </c>
      <c r="R13" s="102" t="s">
        <v>145</v>
      </c>
      <c r="S13" s="576" t="s">
        <v>146</v>
      </c>
      <c r="T13" s="576"/>
      <c r="U13" s="576"/>
      <c r="V13" s="589" t="s">
        <v>131</v>
      </c>
      <c r="W13" s="508"/>
      <c r="X13" s="588" t="s">
        <v>132</v>
      </c>
      <c r="Y13" s="632"/>
      <c r="Z13" s="632"/>
      <c r="AA13" s="632"/>
    </row>
    <row r="14" spans="1:36" ht="30" customHeight="1" x14ac:dyDescent="0.3">
      <c r="A14" s="78" t="s">
        <v>45</v>
      </c>
      <c r="B14" s="619"/>
      <c r="C14" s="620"/>
      <c r="D14" s="620"/>
      <c r="E14" s="620"/>
      <c r="F14" s="621"/>
      <c r="G14" s="621"/>
      <c r="H14" s="622"/>
      <c r="I14" s="623"/>
      <c r="J14" s="623"/>
      <c r="K14" s="621"/>
      <c r="L14" s="624"/>
      <c r="M14" s="108"/>
      <c r="N14" s="618"/>
      <c r="O14" s="618"/>
      <c r="P14" s="618"/>
      <c r="Q14" s="109"/>
      <c r="R14" s="109"/>
      <c r="S14" s="618"/>
      <c r="T14" s="618"/>
      <c r="U14" s="618"/>
      <c r="V14" s="618"/>
      <c r="W14" s="552"/>
      <c r="X14" s="618"/>
      <c r="Y14" s="618"/>
      <c r="Z14" s="618"/>
      <c r="AA14" s="618"/>
    </row>
    <row r="15" spans="1:36" ht="30" customHeight="1" x14ac:dyDescent="0.3">
      <c r="A15" s="78" t="s">
        <v>46</v>
      </c>
      <c r="B15" s="619"/>
      <c r="C15" s="620"/>
      <c r="D15" s="620"/>
      <c r="E15" s="620"/>
      <c r="F15" s="621"/>
      <c r="G15" s="621"/>
      <c r="H15" s="622"/>
      <c r="I15" s="623"/>
      <c r="J15" s="623"/>
      <c r="K15" s="621"/>
      <c r="L15" s="624"/>
      <c r="M15" s="108"/>
      <c r="N15" s="618"/>
      <c r="O15" s="618"/>
      <c r="P15" s="618"/>
      <c r="Q15" s="109"/>
      <c r="R15" s="109"/>
      <c r="S15" s="618"/>
      <c r="T15" s="618"/>
      <c r="U15" s="618"/>
      <c r="V15" s="618"/>
      <c r="W15" s="552"/>
      <c r="X15" s="618"/>
      <c r="Y15" s="618"/>
      <c r="Z15" s="618"/>
      <c r="AA15" s="618"/>
    </row>
    <row r="16" spans="1:36" ht="30" customHeight="1" x14ac:dyDescent="0.3">
      <c r="A16" s="78" t="s">
        <v>47</v>
      </c>
      <c r="B16" s="619"/>
      <c r="C16" s="620"/>
      <c r="D16" s="620"/>
      <c r="E16" s="620"/>
      <c r="F16" s="621"/>
      <c r="G16" s="621"/>
      <c r="H16" s="622"/>
      <c r="I16" s="623"/>
      <c r="J16" s="623"/>
      <c r="K16" s="621"/>
      <c r="L16" s="624"/>
      <c r="M16" s="108"/>
      <c r="N16" s="618"/>
      <c r="O16" s="618"/>
      <c r="P16" s="618"/>
      <c r="Q16" s="109"/>
      <c r="R16" s="109"/>
      <c r="S16" s="618"/>
      <c r="T16" s="618"/>
      <c r="U16" s="618"/>
      <c r="V16" s="618"/>
      <c r="W16" s="552"/>
      <c r="X16" s="618"/>
      <c r="Y16" s="618"/>
      <c r="Z16" s="618"/>
      <c r="AA16" s="618"/>
    </row>
    <row r="17" spans="1:27" ht="30" customHeight="1" x14ac:dyDescent="0.3">
      <c r="A17" s="78" t="s">
        <v>48</v>
      </c>
      <c r="B17" s="619"/>
      <c r="C17" s="620"/>
      <c r="D17" s="620"/>
      <c r="E17" s="620"/>
      <c r="F17" s="621"/>
      <c r="G17" s="621"/>
      <c r="H17" s="622"/>
      <c r="I17" s="623"/>
      <c r="J17" s="623"/>
      <c r="K17" s="621"/>
      <c r="L17" s="624"/>
      <c r="M17" s="108"/>
      <c r="N17" s="618"/>
      <c r="O17" s="618"/>
      <c r="P17" s="618"/>
      <c r="Q17" s="109"/>
      <c r="R17" s="109"/>
      <c r="S17" s="618"/>
      <c r="T17" s="618"/>
      <c r="U17" s="618"/>
      <c r="V17" s="618"/>
      <c r="W17" s="552"/>
      <c r="X17" s="618"/>
      <c r="Y17" s="618"/>
      <c r="Z17" s="618"/>
      <c r="AA17" s="618"/>
    </row>
    <row r="18" spans="1:27" ht="30" customHeight="1" x14ac:dyDescent="0.3">
      <c r="A18" s="78" t="s">
        <v>49</v>
      </c>
      <c r="B18" s="619"/>
      <c r="C18" s="620"/>
      <c r="D18" s="620"/>
      <c r="E18" s="620"/>
      <c r="F18" s="621"/>
      <c r="G18" s="621"/>
      <c r="H18" s="622"/>
      <c r="I18" s="623"/>
      <c r="J18" s="623"/>
      <c r="K18" s="621"/>
      <c r="L18" s="624"/>
      <c r="M18" s="108"/>
      <c r="N18" s="618"/>
      <c r="O18" s="618"/>
      <c r="P18" s="618"/>
      <c r="Q18" s="109"/>
      <c r="R18" s="109"/>
      <c r="S18" s="618"/>
      <c r="T18" s="618"/>
      <c r="U18" s="618"/>
      <c r="V18" s="618"/>
      <c r="W18" s="552"/>
      <c r="X18" s="618"/>
      <c r="Y18" s="618"/>
      <c r="Z18" s="618"/>
      <c r="AA18" s="618"/>
    </row>
    <row r="19" spans="1:27" ht="30" customHeight="1" x14ac:dyDescent="0.3">
      <c r="A19" s="625" t="s">
        <v>147</v>
      </c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626"/>
      <c r="T19" s="626"/>
      <c r="U19" s="626"/>
      <c r="V19" s="626"/>
      <c r="W19" s="626"/>
      <c r="X19" s="626"/>
      <c r="Y19" s="626"/>
      <c r="Z19" s="626"/>
      <c r="AA19" s="627"/>
    </row>
    <row r="20" spans="1:27" ht="60" customHeight="1" x14ac:dyDescent="0.3">
      <c r="A20" s="76" t="s">
        <v>97</v>
      </c>
      <c r="B20" s="587" t="s">
        <v>138</v>
      </c>
      <c r="C20" s="533"/>
      <c r="D20" s="533"/>
      <c r="E20" s="533"/>
      <c r="F20" s="628" t="s">
        <v>148</v>
      </c>
      <c r="G20" s="628"/>
      <c r="H20" s="588" t="s">
        <v>140</v>
      </c>
      <c r="I20" s="629"/>
      <c r="J20" s="629"/>
      <c r="K20" s="628" t="s">
        <v>141</v>
      </c>
      <c r="L20" s="630"/>
      <c r="M20" s="107" t="s">
        <v>142</v>
      </c>
      <c r="N20" s="576" t="s">
        <v>143</v>
      </c>
      <c r="O20" s="631"/>
      <c r="P20" s="631"/>
      <c r="Q20" s="102" t="s">
        <v>144</v>
      </c>
      <c r="R20" s="102" t="s">
        <v>145</v>
      </c>
      <c r="S20" s="576" t="s">
        <v>146</v>
      </c>
      <c r="T20" s="576"/>
      <c r="U20" s="576"/>
      <c r="V20" s="589" t="s">
        <v>131</v>
      </c>
      <c r="W20" s="508"/>
      <c r="X20" s="588" t="s">
        <v>132</v>
      </c>
      <c r="Y20" s="632"/>
      <c r="Z20" s="632"/>
      <c r="AA20" s="632"/>
    </row>
    <row r="21" spans="1:27" ht="30" customHeight="1" x14ac:dyDescent="0.3">
      <c r="A21" s="78" t="s">
        <v>50</v>
      </c>
      <c r="B21" s="619"/>
      <c r="C21" s="620"/>
      <c r="D21" s="620"/>
      <c r="E21" s="620"/>
      <c r="F21" s="621"/>
      <c r="G21" s="621"/>
      <c r="H21" s="622"/>
      <c r="I21" s="623"/>
      <c r="J21" s="623"/>
      <c r="K21" s="621"/>
      <c r="L21" s="624"/>
      <c r="M21" s="108"/>
      <c r="N21" s="618"/>
      <c r="O21" s="618"/>
      <c r="P21" s="618"/>
      <c r="Q21" s="109"/>
      <c r="R21" s="109"/>
      <c r="S21" s="618"/>
      <c r="T21" s="618"/>
      <c r="U21" s="618"/>
      <c r="V21" s="618"/>
      <c r="W21" s="552"/>
      <c r="X21" s="618"/>
      <c r="Y21" s="618"/>
      <c r="Z21" s="618"/>
      <c r="AA21" s="618"/>
    </row>
    <row r="22" spans="1:27" ht="30" customHeight="1" x14ac:dyDescent="0.3">
      <c r="A22" s="78" t="s">
        <v>51</v>
      </c>
      <c r="B22" s="619"/>
      <c r="C22" s="620"/>
      <c r="D22" s="620"/>
      <c r="E22" s="620"/>
      <c r="F22" s="621"/>
      <c r="G22" s="621"/>
      <c r="H22" s="622"/>
      <c r="I22" s="623"/>
      <c r="J22" s="623"/>
      <c r="K22" s="621"/>
      <c r="L22" s="624"/>
      <c r="M22" s="108"/>
      <c r="N22" s="618"/>
      <c r="O22" s="618"/>
      <c r="P22" s="618"/>
      <c r="Q22" s="109"/>
      <c r="R22" s="109"/>
      <c r="S22" s="618"/>
      <c r="T22" s="618"/>
      <c r="U22" s="618"/>
      <c r="V22" s="618"/>
      <c r="W22" s="552"/>
      <c r="X22" s="618"/>
      <c r="Y22" s="618"/>
      <c r="Z22" s="618"/>
      <c r="AA22" s="618"/>
    </row>
    <row r="23" spans="1:27" ht="30" customHeight="1" x14ac:dyDescent="0.3">
      <c r="A23" s="78" t="s">
        <v>52</v>
      </c>
      <c r="B23" s="619"/>
      <c r="C23" s="620"/>
      <c r="D23" s="620"/>
      <c r="E23" s="620"/>
      <c r="F23" s="621"/>
      <c r="G23" s="621"/>
      <c r="H23" s="622"/>
      <c r="I23" s="623"/>
      <c r="J23" s="623"/>
      <c r="K23" s="621"/>
      <c r="L23" s="624"/>
      <c r="M23" s="108"/>
      <c r="N23" s="618"/>
      <c r="O23" s="618"/>
      <c r="P23" s="618"/>
      <c r="Q23" s="109"/>
      <c r="R23" s="109"/>
      <c r="S23" s="618"/>
      <c r="T23" s="618"/>
      <c r="U23" s="618"/>
      <c r="V23" s="618"/>
      <c r="W23" s="552"/>
      <c r="X23" s="618"/>
      <c r="Y23" s="618"/>
      <c r="Z23" s="618"/>
      <c r="AA23" s="618"/>
    </row>
    <row r="24" spans="1:27" ht="30" customHeight="1" x14ac:dyDescent="0.3">
      <c r="A24" s="78" t="s">
        <v>53</v>
      </c>
      <c r="B24" s="619"/>
      <c r="C24" s="620"/>
      <c r="D24" s="620"/>
      <c r="E24" s="620"/>
      <c r="F24" s="621"/>
      <c r="G24" s="621"/>
      <c r="H24" s="622"/>
      <c r="I24" s="623"/>
      <c r="J24" s="623"/>
      <c r="K24" s="621"/>
      <c r="L24" s="624"/>
      <c r="M24" s="108"/>
      <c r="N24" s="618"/>
      <c r="O24" s="618"/>
      <c r="P24" s="618"/>
      <c r="Q24" s="109"/>
      <c r="R24" s="109"/>
      <c r="S24" s="618"/>
      <c r="T24" s="618"/>
      <c r="U24" s="618"/>
      <c r="V24" s="618"/>
      <c r="W24" s="552"/>
      <c r="X24" s="618"/>
      <c r="Y24" s="618"/>
      <c r="Z24" s="618"/>
      <c r="AA24" s="618"/>
    </row>
    <row r="25" spans="1:27" ht="30" customHeight="1" x14ac:dyDescent="0.3">
      <c r="A25" s="78" t="s">
        <v>54</v>
      </c>
      <c r="B25" s="619"/>
      <c r="C25" s="620"/>
      <c r="D25" s="620"/>
      <c r="E25" s="620"/>
      <c r="F25" s="621"/>
      <c r="G25" s="621"/>
      <c r="H25" s="622"/>
      <c r="I25" s="623"/>
      <c r="J25" s="623"/>
      <c r="K25" s="621"/>
      <c r="L25" s="624"/>
      <c r="M25" s="108"/>
      <c r="N25" s="618"/>
      <c r="O25" s="618"/>
      <c r="P25" s="618"/>
      <c r="Q25" s="109"/>
      <c r="R25" s="109"/>
      <c r="S25" s="618"/>
      <c r="T25" s="618"/>
      <c r="U25" s="618"/>
      <c r="V25" s="618"/>
      <c r="W25" s="552"/>
      <c r="X25" s="618"/>
      <c r="Y25" s="618"/>
      <c r="Z25" s="618"/>
      <c r="AA25" s="618"/>
    </row>
    <row r="26" spans="1:27" ht="12.6" customHeight="1" x14ac:dyDescent="0.3">
      <c r="A26" s="566"/>
      <c r="B26" s="567"/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8"/>
    </row>
    <row r="27" spans="1:27" ht="15" customHeight="1" x14ac:dyDescent="0.3">
      <c r="A27" s="569">
        <v>45292</v>
      </c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1"/>
      <c r="S27" s="571"/>
      <c r="T27" s="571"/>
      <c r="U27" s="571"/>
      <c r="V27" s="571"/>
      <c r="W27" s="571"/>
      <c r="X27" s="571" t="s">
        <v>149</v>
      </c>
      <c r="Y27" s="571"/>
      <c r="Z27" s="571"/>
      <c r="AA27" s="571"/>
    </row>
    <row r="28" spans="1:27" ht="10.199999999999999" customHeight="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27" ht="24" hidden="1" customHeight="1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7" ht="69" hidden="1" customHeight="1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30" hidden="1" customHeight="1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30.75" hidden="1" customHeight="1" x14ac:dyDescent="0.3"/>
    <row r="33" ht="30" hidden="1" customHeight="1" x14ac:dyDescent="0.3"/>
    <row r="34" ht="30" hidden="1" customHeight="1" x14ac:dyDescent="0.3"/>
    <row r="35" ht="29.25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29.25" hidden="1" customHeight="1" x14ac:dyDescent="0.3"/>
    <row r="42" ht="15.75" hidden="1" customHeight="1" x14ac:dyDescent="0.3"/>
    <row r="43" ht="24" hidden="1" customHeight="1" x14ac:dyDescent="0.3"/>
    <row r="44" ht="23.25" hidden="1" customHeight="1" x14ac:dyDescent="0.3"/>
    <row r="45" ht="24" hidden="1" customHeight="1" x14ac:dyDescent="0.3"/>
    <row r="46" ht="24" hidden="1" customHeight="1" x14ac:dyDescent="0.3"/>
    <row r="47" ht="24" hidden="1" customHeight="1" x14ac:dyDescent="0.3"/>
    <row r="49" ht="14.4" hidden="1" x14ac:dyDescent="0.3"/>
    <row r="50" ht="14.4" hidden="1" x14ac:dyDescent="0.3"/>
    <row r="51" ht="20.25" hidden="1" customHeight="1" x14ac:dyDescent="0.3"/>
    <row r="52" ht="20.25" hidden="1" customHeight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14.4" hidden="1" x14ac:dyDescent="0.3"/>
    <row r="57" ht="20.25" hidden="1" customHeight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20.25" hidden="1" customHeight="1" x14ac:dyDescent="0.3"/>
    <row r="68" ht="20.25" hidden="1" customHeight="1" x14ac:dyDescent="0.3"/>
    <row r="69" ht="25.5" hidden="1" customHeight="1" x14ac:dyDescent="0.3"/>
    <row r="70" ht="25.5" hidden="1" customHeight="1" x14ac:dyDescent="0.3"/>
    <row r="71" ht="14.4" hidden="1" x14ac:dyDescent="0.3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80"/>
  <sheetViews>
    <sheetView showGridLines="0" zoomScaleNormal="100" workbookViewId="0">
      <selection activeCell="N58" sqref="N58:P58"/>
    </sheetView>
  </sheetViews>
  <sheetFormatPr defaultColWidth="0" defaultRowHeight="15" customHeight="1" zeroHeight="1" x14ac:dyDescent="0.3"/>
  <cols>
    <col min="1" max="1" width="6.6640625" style="111" customWidth="1"/>
    <col min="2" max="2" width="5.6640625" style="111" customWidth="1"/>
    <col min="3" max="3" width="4.6640625" style="111" customWidth="1"/>
    <col min="4" max="4" width="3.6640625" style="111" customWidth="1"/>
    <col min="5" max="5" width="15.6640625" style="111" customWidth="1"/>
    <col min="6" max="7" width="3.6640625" style="111" customWidth="1"/>
    <col min="8" max="8" width="8.6640625" style="111" customWidth="1"/>
    <col min="9" max="9" width="4.6640625" style="111" customWidth="1"/>
    <col min="10" max="12" width="3.6640625" style="111" customWidth="1"/>
    <col min="13" max="13" width="15.6640625" style="111" customWidth="1"/>
    <col min="14" max="14" width="5.6640625" style="111" customWidth="1"/>
    <col min="15" max="15" width="4.6640625" style="111" customWidth="1"/>
    <col min="16" max="16" width="6.6640625" style="111" customWidth="1"/>
    <col min="17" max="18" width="15.6640625" style="111" customWidth="1"/>
    <col min="19" max="19" width="1.6640625" style="111" customWidth="1"/>
    <col min="20" max="16384" width="0" style="111" hidden="1"/>
  </cols>
  <sheetData>
    <row r="1" spans="1:18" ht="14.4" x14ac:dyDescent="0.3"/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441" t="s">
        <v>178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110"/>
      <c r="C7" s="110"/>
      <c r="D7" s="110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3.4" x14ac:dyDescent="0.45">
      <c r="A8" s="363" t="s">
        <v>2</v>
      </c>
      <c r="B8" s="364"/>
      <c r="C8" s="364"/>
      <c r="D8" s="364"/>
      <c r="E8" s="150">
        <f>'Missouri Cover'!$BP$2</f>
        <v>2024</v>
      </c>
      <c r="F8" s="388" t="s">
        <v>336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90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346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8"/>
    </row>
    <row r="12" spans="1:18" ht="69" customHeight="1" x14ac:dyDescent="0.3">
      <c r="A12" s="532" t="s">
        <v>97</v>
      </c>
      <c r="B12" s="602" t="s">
        <v>172</v>
      </c>
      <c r="C12" s="631"/>
      <c r="D12" s="631"/>
      <c r="E12" s="602" t="s">
        <v>173</v>
      </c>
      <c r="F12" s="654" t="s">
        <v>78</v>
      </c>
      <c r="G12" s="649"/>
      <c r="H12" s="649"/>
      <c r="I12" s="649"/>
      <c r="J12" s="649"/>
      <c r="K12" s="649"/>
      <c r="L12" s="649"/>
      <c r="M12" s="602" t="s">
        <v>174</v>
      </c>
      <c r="N12" s="649"/>
      <c r="O12" s="649"/>
      <c r="P12" s="649"/>
      <c r="Q12" s="602" t="s">
        <v>175</v>
      </c>
      <c r="R12" s="649"/>
    </row>
    <row r="13" spans="1:18" ht="24" customHeight="1" x14ac:dyDescent="0.3">
      <c r="A13" s="533"/>
      <c r="B13" s="631"/>
      <c r="C13" s="631"/>
      <c r="D13" s="631"/>
      <c r="E13" s="649"/>
      <c r="F13" s="650" t="s">
        <v>176</v>
      </c>
      <c r="G13" s="650"/>
      <c r="H13" s="650"/>
      <c r="I13" s="651"/>
      <c r="J13" s="649"/>
      <c r="K13" s="649"/>
      <c r="L13" s="649"/>
      <c r="M13" s="115" t="s">
        <v>77</v>
      </c>
      <c r="N13" s="652" t="s">
        <v>78</v>
      </c>
      <c r="O13" s="653"/>
      <c r="P13" s="653"/>
      <c r="Q13" s="116" t="s">
        <v>77</v>
      </c>
      <c r="R13" s="116" t="s">
        <v>78</v>
      </c>
    </row>
    <row r="14" spans="1:18" ht="30" customHeight="1" x14ac:dyDescent="0.3">
      <c r="A14" s="117" t="s">
        <v>45</v>
      </c>
      <c r="B14" s="639">
        <v>0.5</v>
      </c>
      <c r="C14" s="639"/>
      <c r="D14" s="639"/>
      <c r="E14" s="118"/>
      <c r="F14" s="640">
        <f>IFERROR((N14/M14),0)</f>
        <v>0</v>
      </c>
      <c r="G14" s="640"/>
      <c r="H14" s="640"/>
      <c r="I14" s="655"/>
      <c r="J14" s="655"/>
      <c r="K14" s="655"/>
      <c r="L14" s="655"/>
      <c r="M14" s="119"/>
      <c r="N14" s="642"/>
      <c r="O14" s="643"/>
      <c r="P14" s="643"/>
      <c r="Q14" s="120">
        <f>M14*((B14^2)/4)*PI()</f>
        <v>0</v>
      </c>
      <c r="R14" s="120">
        <f>N14*((B14^2)/4)*PI()</f>
        <v>0</v>
      </c>
    </row>
    <row r="15" spans="1:18" ht="30" customHeight="1" x14ac:dyDescent="0.3">
      <c r="A15" s="117" t="s">
        <v>46</v>
      </c>
      <c r="B15" s="639" t="s">
        <v>177</v>
      </c>
      <c r="C15" s="639"/>
      <c r="D15" s="639"/>
      <c r="E15" s="118"/>
      <c r="F15" s="640">
        <f t="shared" ref="F15:F31" si="0">IFERROR((N15/M15),0)</f>
        <v>0</v>
      </c>
      <c r="G15" s="640"/>
      <c r="H15" s="640"/>
      <c r="I15" s="655"/>
      <c r="J15" s="655"/>
      <c r="K15" s="655"/>
      <c r="L15" s="655"/>
      <c r="M15" s="119"/>
      <c r="N15" s="642"/>
      <c r="O15" s="643"/>
      <c r="P15" s="643"/>
      <c r="Q15" s="120">
        <f t="shared" ref="Q15:Q31" si="1">M15*((B15^2)/4)*PI()</f>
        <v>0</v>
      </c>
      <c r="R15" s="120">
        <f t="shared" ref="R15:R31" si="2">N15*((B15^2)/4)*PI()</f>
        <v>0</v>
      </c>
    </row>
    <row r="16" spans="1:18" ht="30" customHeight="1" x14ac:dyDescent="0.3">
      <c r="A16" s="117" t="s">
        <v>47</v>
      </c>
      <c r="B16" s="639">
        <v>1.25</v>
      </c>
      <c r="C16" s="639"/>
      <c r="D16" s="639"/>
      <c r="E16" s="118"/>
      <c r="F16" s="640">
        <f t="shared" si="0"/>
        <v>0</v>
      </c>
      <c r="G16" s="640"/>
      <c r="H16" s="640"/>
      <c r="I16" s="655"/>
      <c r="J16" s="655"/>
      <c r="K16" s="655"/>
      <c r="L16" s="655"/>
      <c r="M16" s="119"/>
      <c r="N16" s="642"/>
      <c r="O16" s="643"/>
      <c r="P16" s="643"/>
      <c r="Q16" s="120">
        <f t="shared" si="1"/>
        <v>0</v>
      </c>
      <c r="R16" s="120">
        <f t="shared" si="2"/>
        <v>0</v>
      </c>
    </row>
    <row r="17" spans="1:18" ht="30" customHeight="1" x14ac:dyDescent="0.3">
      <c r="A17" s="117" t="s">
        <v>48</v>
      </c>
      <c r="B17" s="639">
        <v>1.5</v>
      </c>
      <c r="C17" s="639"/>
      <c r="D17" s="639"/>
      <c r="E17" s="118"/>
      <c r="F17" s="640">
        <f t="shared" si="0"/>
        <v>0</v>
      </c>
      <c r="G17" s="640"/>
      <c r="H17" s="640"/>
      <c r="I17" s="655"/>
      <c r="J17" s="655"/>
      <c r="K17" s="655"/>
      <c r="L17" s="655"/>
      <c r="M17" s="119"/>
      <c r="N17" s="642"/>
      <c r="O17" s="643"/>
      <c r="P17" s="643"/>
      <c r="Q17" s="120">
        <f t="shared" si="1"/>
        <v>0</v>
      </c>
      <c r="R17" s="120">
        <f t="shared" si="2"/>
        <v>0</v>
      </c>
    </row>
    <row r="18" spans="1:18" ht="30" customHeight="1" x14ac:dyDescent="0.3">
      <c r="A18" s="117" t="s">
        <v>49</v>
      </c>
      <c r="B18" s="639">
        <v>2</v>
      </c>
      <c r="C18" s="639"/>
      <c r="D18" s="639"/>
      <c r="E18" s="118"/>
      <c r="F18" s="640">
        <f t="shared" si="0"/>
        <v>0</v>
      </c>
      <c r="G18" s="640"/>
      <c r="H18" s="640"/>
      <c r="I18" s="655"/>
      <c r="J18" s="655"/>
      <c r="K18" s="655"/>
      <c r="L18" s="655"/>
      <c r="M18" s="119"/>
      <c r="N18" s="642"/>
      <c r="O18" s="643"/>
      <c r="P18" s="643"/>
      <c r="Q18" s="120">
        <f t="shared" si="1"/>
        <v>0</v>
      </c>
      <c r="R18" s="120">
        <f t="shared" si="2"/>
        <v>0</v>
      </c>
    </row>
    <row r="19" spans="1:18" ht="30" customHeight="1" x14ac:dyDescent="0.3">
      <c r="A19" s="117" t="s">
        <v>50</v>
      </c>
      <c r="B19" s="639">
        <v>3</v>
      </c>
      <c r="C19" s="639"/>
      <c r="D19" s="639"/>
      <c r="E19" s="118"/>
      <c r="F19" s="640">
        <f t="shared" si="0"/>
        <v>0</v>
      </c>
      <c r="G19" s="640"/>
      <c r="H19" s="640"/>
      <c r="I19" s="655"/>
      <c r="J19" s="655"/>
      <c r="K19" s="655"/>
      <c r="L19" s="655"/>
      <c r="M19" s="119"/>
      <c r="N19" s="642"/>
      <c r="O19" s="643"/>
      <c r="P19" s="643"/>
      <c r="Q19" s="120">
        <f t="shared" si="1"/>
        <v>0</v>
      </c>
      <c r="R19" s="120">
        <f t="shared" si="2"/>
        <v>0</v>
      </c>
    </row>
    <row r="20" spans="1:18" ht="30" customHeight="1" x14ac:dyDescent="0.3">
      <c r="A20" s="117" t="s">
        <v>51</v>
      </c>
      <c r="B20" s="639">
        <v>4</v>
      </c>
      <c r="C20" s="639"/>
      <c r="D20" s="639"/>
      <c r="E20" s="118"/>
      <c r="F20" s="640">
        <f t="shared" si="0"/>
        <v>0</v>
      </c>
      <c r="G20" s="640"/>
      <c r="H20" s="640"/>
      <c r="I20" s="655"/>
      <c r="J20" s="655"/>
      <c r="K20" s="655"/>
      <c r="L20" s="655"/>
      <c r="M20" s="119"/>
      <c r="N20" s="642"/>
      <c r="O20" s="643"/>
      <c r="P20" s="643"/>
      <c r="Q20" s="120">
        <f t="shared" si="1"/>
        <v>0</v>
      </c>
      <c r="R20" s="120">
        <f t="shared" si="2"/>
        <v>0</v>
      </c>
    </row>
    <row r="21" spans="1:18" ht="30" customHeight="1" x14ac:dyDescent="0.3">
      <c r="A21" s="117" t="s">
        <v>52</v>
      </c>
      <c r="B21" s="639">
        <v>5</v>
      </c>
      <c r="C21" s="639"/>
      <c r="D21" s="639"/>
      <c r="E21" s="118"/>
      <c r="F21" s="640">
        <f t="shared" si="0"/>
        <v>0</v>
      </c>
      <c r="G21" s="640"/>
      <c r="H21" s="640"/>
      <c r="I21" s="655"/>
      <c r="J21" s="655"/>
      <c r="K21" s="655"/>
      <c r="L21" s="655"/>
      <c r="M21" s="119"/>
      <c r="N21" s="642"/>
      <c r="O21" s="643"/>
      <c r="P21" s="643"/>
      <c r="Q21" s="120">
        <f t="shared" si="1"/>
        <v>0</v>
      </c>
      <c r="R21" s="120">
        <f t="shared" si="2"/>
        <v>0</v>
      </c>
    </row>
    <row r="22" spans="1:18" ht="30" customHeight="1" x14ac:dyDescent="0.3">
      <c r="A22" s="117" t="s">
        <v>53</v>
      </c>
      <c r="B22" s="639">
        <v>6</v>
      </c>
      <c r="C22" s="639"/>
      <c r="D22" s="639"/>
      <c r="E22" s="118"/>
      <c r="F22" s="640">
        <f t="shared" si="0"/>
        <v>0</v>
      </c>
      <c r="G22" s="640"/>
      <c r="H22" s="640"/>
      <c r="I22" s="655"/>
      <c r="J22" s="655"/>
      <c r="K22" s="655"/>
      <c r="L22" s="655"/>
      <c r="M22" s="119"/>
      <c r="N22" s="642"/>
      <c r="O22" s="643"/>
      <c r="P22" s="643"/>
      <c r="Q22" s="120">
        <f t="shared" si="1"/>
        <v>0</v>
      </c>
      <c r="R22" s="120">
        <f t="shared" si="2"/>
        <v>0</v>
      </c>
    </row>
    <row r="23" spans="1:18" ht="30" customHeight="1" x14ac:dyDescent="0.3">
      <c r="A23" s="117" t="s">
        <v>54</v>
      </c>
      <c r="B23" s="639">
        <v>7</v>
      </c>
      <c r="C23" s="639"/>
      <c r="D23" s="639"/>
      <c r="E23" s="118"/>
      <c r="F23" s="640">
        <f t="shared" si="0"/>
        <v>0</v>
      </c>
      <c r="G23" s="640"/>
      <c r="H23" s="640"/>
      <c r="I23" s="655"/>
      <c r="J23" s="655"/>
      <c r="K23" s="655"/>
      <c r="L23" s="655"/>
      <c r="M23" s="119"/>
      <c r="N23" s="642"/>
      <c r="O23" s="643"/>
      <c r="P23" s="643"/>
      <c r="Q23" s="120">
        <f t="shared" si="1"/>
        <v>0</v>
      </c>
      <c r="R23" s="120">
        <f t="shared" si="2"/>
        <v>0</v>
      </c>
    </row>
    <row r="24" spans="1:18" ht="30" customHeight="1" x14ac:dyDescent="0.3">
      <c r="A24" s="117" t="s">
        <v>55</v>
      </c>
      <c r="B24" s="639">
        <v>8</v>
      </c>
      <c r="C24" s="639"/>
      <c r="D24" s="639"/>
      <c r="E24" s="118"/>
      <c r="F24" s="640">
        <f t="shared" si="0"/>
        <v>0</v>
      </c>
      <c r="G24" s="640"/>
      <c r="H24" s="640"/>
      <c r="I24" s="655"/>
      <c r="J24" s="655"/>
      <c r="K24" s="655"/>
      <c r="L24" s="655"/>
      <c r="M24" s="119"/>
      <c r="N24" s="642"/>
      <c r="O24" s="643"/>
      <c r="P24" s="643"/>
      <c r="Q24" s="120">
        <f t="shared" si="1"/>
        <v>0</v>
      </c>
      <c r="R24" s="120">
        <f t="shared" si="2"/>
        <v>0</v>
      </c>
    </row>
    <row r="25" spans="1:18" ht="30" customHeight="1" x14ac:dyDescent="0.3">
      <c r="A25" s="117" t="s">
        <v>56</v>
      </c>
      <c r="B25" s="639">
        <v>9</v>
      </c>
      <c r="C25" s="639"/>
      <c r="D25" s="639"/>
      <c r="E25" s="118"/>
      <c r="F25" s="640">
        <f t="shared" si="0"/>
        <v>0</v>
      </c>
      <c r="G25" s="640"/>
      <c r="H25" s="640"/>
      <c r="I25" s="655"/>
      <c r="J25" s="655"/>
      <c r="K25" s="655"/>
      <c r="L25" s="655"/>
      <c r="M25" s="119"/>
      <c r="N25" s="642"/>
      <c r="O25" s="643"/>
      <c r="P25" s="643"/>
      <c r="Q25" s="120">
        <f t="shared" si="1"/>
        <v>0</v>
      </c>
      <c r="R25" s="120">
        <f t="shared" si="2"/>
        <v>0</v>
      </c>
    </row>
    <row r="26" spans="1:18" ht="30" customHeight="1" x14ac:dyDescent="0.3">
      <c r="A26" s="117" t="s">
        <v>57</v>
      </c>
      <c r="B26" s="639">
        <v>10</v>
      </c>
      <c r="C26" s="639"/>
      <c r="D26" s="639"/>
      <c r="E26" s="118"/>
      <c r="F26" s="640">
        <f t="shared" si="0"/>
        <v>0</v>
      </c>
      <c r="G26" s="640"/>
      <c r="H26" s="640"/>
      <c r="I26" s="655"/>
      <c r="J26" s="655"/>
      <c r="K26" s="655"/>
      <c r="L26" s="655"/>
      <c r="M26" s="119"/>
      <c r="N26" s="642"/>
      <c r="O26" s="643"/>
      <c r="P26" s="643"/>
      <c r="Q26" s="120">
        <f t="shared" si="1"/>
        <v>0</v>
      </c>
      <c r="R26" s="120">
        <f t="shared" si="2"/>
        <v>0</v>
      </c>
    </row>
    <row r="27" spans="1:18" ht="30" customHeight="1" x14ac:dyDescent="0.3">
      <c r="A27" s="117" t="s">
        <v>58</v>
      </c>
      <c r="B27" s="639">
        <v>12</v>
      </c>
      <c r="C27" s="639"/>
      <c r="D27" s="639"/>
      <c r="E27" s="118"/>
      <c r="F27" s="640">
        <f t="shared" si="0"/>
        <v>0</v>
      </c>
      <c r="G27" s="640"/>
      <c r="H27" s="640"/>
      <c r="I27" s="655"/>
      <c r="J27" s="655"/>
      <c r="K27" s="655"/>
      <c r="L27" s="655"/>
      <c r="M27" s="119"/>
      <c r="N27" s="642"/>
      <c r="O27" s="643"/>
      <c r="P27" s="643"/>
      <c r="Q27" s="120">
        <f t="shared" si="1"/>
        <v>0</v>
      </c>
      <c r="R27" s="120">
        <f t="shared" si="2"/>
        <v>0</v>
      </c>
    </row>
    <row r="28" spans="1:18" ht="30" customHeight="1" x14ac:dyDescent="0.3">
      <c r="A28" s="117" t="s">
        <v>59</v>
      </c>
      <c r="B28" s="639">
        <v>14</v>
      </c>
      <c r="C28" s="639"/>
      <c r="D28" s="639"/>
      <c r="E28" s="118"/>
      <c r="F28" s="640">
        <f t="shared" si="0"/>
        <v>0</v>
      </c>
      <c r="G28" s="640"/>
      <c r="H28" s="640"/>
      <c r="I28" s="655"/>
      <c r="J28" s="655"/>
      <c r="K28" s="655"/>
      <c r="L28" s="655"/>
      <c r="M28" s="119"/>
      <c r="N28" s="642"/>
      <c r="O28" s="643"/>
      <c r="P28" s="643"/>
      <c r="Q28" s="120">
        <f t="shared" si="1"/>
        <v>0</v>
      </c>
      <c r="R28" s="120">
        <f t="shared" si="2"/>
        <v>0</v>
      </c>
    </row>
    <row r="29" spans="1:18" ht="30" customHeight="1" x14ac:dyDescent="0.3">
      <c r="A29" s="117" t="s">
        <v>60</v>
      </c>
      <c r="B29" s="639">
        <v>16</v>
      </c>
      <c r="C29" s="639"/>
      <c r="D29" s="639"/>
      <c r="E29" s="118"/>
      <c r="F29" s="640">
        <f t="shared" si="0"/>
        <v>0</v>
      </c>
      <c r="G29" s="640"/>
      <c r="H29" s="640"/>
      <c r="I29" s="655"/>
      <c r="J29" s="655"/>
      <c r="K29" s="655"/>
      <c r="L29" s="655"/>
      <c r="M29" s="119"/>
      <c r="N29" s="642"/>
      <c r="O29" s="643"/>
      <c r="P29" s="643"/>
      <c r="Q29" s="120">
        <f t="shared" si="1"/>
        <v>0</v>
      </c>
      <c r="R29" s="120">
        <f t="shared" si="2"/>
        <v>0</v>
      </c>
    </row>
    <row r="30" spans="1:18" ht="30" customHeight="1" x14ac:dyDescent="0.3">
      <c r="A30" s="117" t="s">
        <v>61</v>
      </c>
      <c r="B30" s="639">
        <v>18</v>
      </c>
      <c r="C30" s="639"/>
      <c r="D30" s="639"/>
      <c r="E30" s="118"/>
      <c r="F30" s="640">
        <f t="shared" si="0"/>
        <v>0</v>
      </c>
      <c r="G30" s="640"/>
      <c r="H30" s="640"/>
      <c r="I30" s="655"/>
      <c r="J30" s="655"/>
      <c r="K30" s="655"/>
      <c r="L30" s="655"/>
      <c r="M30" s="119"/>
      <c r="N30" s="642"/>
      <c r="O30" s="643"/>
      <c r="P30" s="643"/>
      <c r="Q30" s="120">
        <f t="shared" si="1"/>
        <v>0</v>
      </c>
      <c r="R30" s="120">
        <f t="shared" si="2"/>
        <v>0</v>
      </c>
    </row>
    <row r="31" spans="1:18" ht="30" customHeight="1" x14ac:dyDescent="0.3">
      <c r="A31" s="117" t="s">
        <v>62</v>
      </c>
      <c r="B31" s="639">
        <v>20</v>
      </c>
      <c r="C31" s="639"/>
      <c r="D31" s="639"/>
      <c r="E31" s="118"/>
      <c r="F31" s="640">
        <f t="shared" si="0"/>
        <v>0</v>
      </c>
      <c r="G31" s="640"/>
      <c r="H31" s="640"/>
      <c r="I31" s="655"/>
      <c r="J31" s="655"/>
      <c r="K31" s="655"/>
      <c r="L31" s="655"/>
      <c r="M31" s="119"/>
      <c r="N31" s="642"/>
      <c r="O31" s="643"/>
      <c r="P31" s="643"/>
      <c r="Q31" s="120">
        <f t="shared" si="1"/>
        <v>0</v>
      </c>
      <c r="R31" s="120">
        <f t="shared" si="2"/>
        <v>0</v>
      </c>
    </row>
    <row r="32" spans="1:18" ht="15" customHeight="1" x14ac:dyDescent="0.3">
      <c r="A32" s="374"/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75"/>
      <c r="Q32" s="375"/>
      <c r="R32" s="376"/>
    </row>
    <row r="33" spans="1:18" ht="26.25" customHeight="1" x14ac:dyDescent="0.3">
      <c r="A33" s="439">
        <v>45292</v>
      </c>
      <c r="B33" s="440"/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121" t="s">
        <v>179</v>
      </c>
    </row>
    <row r="34" spans="1:18" ht="21" x14ac:dyDescent="0.3">
      <c r="A34" s="1"/>
      <c r="B34" s="2"/>
      <c r="C34" s="2"/>
      <c r="D34" s="2"/>
      <c r="E34" s="356" t="s">
        <v>0</v>
      </c>
      <c r="F34" s="357"/>
      <c r="G34" s="357"/>
      <c r="H34" s="357"/>
      <c r="I34" s="357"/>
      <c r="J34" s="357"/>
      <c r="K34" s="357"/>
      <c r="L34" s="357"/>
      <c r="M34" s="357"/>
      <c r="N34" s="357"/>
      <c r="O34" s="3"/>
      <c r="P34" s="3"/>
      <c r="Q34" s="3"/>
      <c r="R34" s="4"/>
    </row>
    <row r="35" spans="1:18" ht="22.5" customHeight="1" x14ac:dyDescent="0.3">
      <c r="A35" s="5"/>
      <c r="B35" s="6"/>
      <c r="C35" s="6"/>
      <c r="D35" s="6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441" t="s">
        <v>180</v>
      </c>
      <c r="P35" s="360"/>
      <c r="Q35" s="360"/>
      <c r="R35" s="361"/>
    </row>
    <row r="36" spans="1:18" ht="15" customHeight="1" x14ac:dyDescent="0.3">
      <c r="A36" s="5"/>
      <c r="B36" s="6"/>
      <c r="C36" s="6"/>
      <c r="D36" s="6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62"/>
      <c r="P36" s="362"/>
      <c r="Q36" s="362"/>
      <c r="R36" s="361"/>
    </row>
    <row r="37" spans="1:18" ht="15" customHeight="1" x14ac:dyDescent="0.3">
      <c r="A37" s="5"/>
      <c r="B37" s="6"/>
      <c r="C37" s="6"/>
      <c r="D37" s="6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62"/>
      <c r="P37" s="362"/>
      <c r="Q37" s="362"/>
      <c r="R37" s="361"/>
    </row>
    <row r="38" spans="1:18" ht="15" customHeight="1" x14ac:dyDescent="0.3">
      <c r="A38" s="5"/>
      <c r="B38" s="6"/>
      <c r="C38" s="7" t="s">
        <v>1</v>
      </c>
      <c r="D38" s="8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60"/>
      <c r="P38" s="360"/>
      <c r="Q38" s="360"/>
      <c r="R38" s="361"/>
    </row>
    <row r="39" spans="1:18" ht="15.75" customHeight="1" x14ac:dyDescent="0.3">
      <c r="A39" s="5"/>
      <c r="B39" s="110"/>
      <c r="C39" s="110"/>
      <c r="D39" s="110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62"/>
      <c r="P39" s="362"/>
      <c r="Q39" s="362"/>
      <c r="R39" s="361"/>
    </row>
    <row r="40" spans="1:18" ht="23.4" x14ac:dyDescent="0.45">
      <c r="A40" s="363" t="s">
        <v>2</v>
      </c>
      <c r="B40" s="364"/>
      <c r="C40" s="364"/>
      <c r="D40" s="364"/>
      <c r="E40" s="150">
        <f>'Missouri Cover'!$BP$2</f>
        <v>2024</v>
      </c>
      <c r="F40" s="388" t="s">
        <v>336</v>
      </c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90"/>
    </row>
    <row r="41" spans="1:18" ht="18" customHeight="1" x14ac:dyDescent="0.3">
      <c r="A41" s="351" t="s">
        <v>3</v>
      </c>
      <c r="B41" s="352"/>
      <c r="C41" s="352"/>
      <c r="D41" s="352"/>
      <c r="E41" s="352"/>
      <c r="F41" s="352"/>
      <c r="G41" s="353"/>
      <c r="H41" s="353"/>
      <c r="I41" s="352"/>
      <c r="J41" s="352"/>
      <c r="K41" s="352"/>
      <c r="L41" s="354"/>
      <c r="M41" s="355" t="s">
        <v>4</v>
      </c>
      <c r="N41" s="181"/>
      <c r="O41" s="181"/>
      <c r="P41" s="181"/>
      <c r="Q41" s="181"/>
      <c r="R41" s="182"/>
    </row>
    <row r="42" spans="1:18" ht="30" customHeight="1" x14ac:dyDescent="0.3">
      <c r="A42" s="342" t="str">
        <f>A10</f>
        <v/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4"/>
      <c r="M42" s="345" t="str">
        <f>M10</f>
        <v/>
      </c>
      <c r="N42" s="287"/>
      <c r="O42" s="287"/>
      <c r="P42" s="287"/>
      <c r="Q42" s="287"/>
      <c r="R42" s="289"/>
    </row>
    <row r="43" spans="1:18" ht="18" customHeight="1" x14ac:dyDescent="0.3">
      <c r="A43" s="346"/>
      <c r="B43" s="347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8"/>
    </row>
    <row r="44" spans="1:18" ht="69" customHeight="1" x14ac:dyDescent="0.3">
      <c r="A44" s="532" t="s">
        <v>97</v>
      </c>
      <c r="B44" s="602" t="s">
        <v>172</v>
      </c>
      <c r="C44" s="631"/>
      <c r="D44" s="631"/>
      <c r="E44" s="602" t="s">
        <v>173</v>
      </c>
      <c r="F44" s="654" t="s">
        <v>78</v>
      </c>
      <c r="G44" s="649"/>
      <c r="H44" s="649"/>
      <c r="I44" s="649"/>
      <c r="J44" s="649"/>
      <c r="K44" s="649"/>
      <c r="L44" s="649"/>
      <c r="M44" s="602" t="s">
        <v>174</v>
      </c>
      <c r="N44" s="649"/>
      <c r="O44" s="649"/>
      <c r="P44" s="649"/>
      <c r="Q44" s="602" t="s">
        <v>175</v>
      </c>
      <c r="R44" s="649"/>
    </row>
    <row r="45" spans="1:18" ht="24" customHeight="1" x14ac:dyDescent="0.3">
      <c r="A45" s="533"/>
      <c r="B45" s="631"/>
      <c r="C45" s="631"/>
      <c r="D45" s="631"/>
      <c r="E45" s="649"/>
      <c r="F45" s="650" t="s">
        <v>176</v>
      </c>
      <c r="G45" s="650"/>
      <c r="H45" s="650"/>
      <c r="I45" s="651"/>
      <c r="J45" s="649"/>
      <c r="K45" s="649"/>
      <c r="L45" s="649"/>
      <c r="M45" s="115" t="s">
        <v>77</v>
      </c>
      <c r="N45" s="652" t="s">
        <v>78</v>
      </c>
      <c r="O45" s="653"/>
      <c r="P45" s="653"/>
      <c r="Q45" s="116" t="s">
        <v>77</v>
      </c>
      <c r="R45" s="116" t="s">
        <v>78</v>
      </c>
    </row>
    <row r="46" spans="1:18" ht="30" customHeight="1" x14ac:dyDescent="0.3">
      <c r="A46" s="117" t="s">
        <v>63</v>
      </c>
      <c r="B46" s="639">
        <v>22</v>
      </c>
      <c r="C46" s="639"/>
      <c r="D46" s="639"/>
      <c r="E46" s="118"/>
      <c r="F46" s="640">
        <f>IFERROR((N46/M46),0)</f>
        <v>0</v>
      </c>
      <c r="G46" s="640"/>
      <c r="H46" s="640"/>
      <c r="I46" s="641"/>
      <c r="J46" s="641"/>
      <c r="K46" s="641"/>
      <c r="L46" s="641"/>
      <c r="M46" s="119"/>
      <c r="N46" s="642"/>
      <c r="O46" s="643"/>
      <c r="P46" s="643"/>
      <c r="Q46" s="120">
        <f>M46*((B46^2)/4)*PI()</f>
        <v>0</v>
      </c>
      <c r="R46" s="120">
        <f>N46*((B46^2)/4)*PI()</f>
        <v>0</v>
      </c>
    </row>
    <row r="47" spans="1:18" ht="30" customHeight="1" x14ac:dyDescent="0.3">
      <c r="A47" s="117" t="s">
        <v>64</v>
      </c>
      <c r="B47" s="639">
        <v>24</v>
      </c>
      <c r="C47" s="639"/>
      <c r="D47" s="639"/>
      <c r="E47" s="118"/>
      <c r="F47" s="640">
        <f t="shared" ref="F47:F63" si="3">IFERROR((N47/M47),0)</f>
        <v>0</v>
      </c>
      <c r="G47" s="640"/>
      <c r="H47" s="640"/>
      <c r="I47" s="641"/>
      <c r="J47" s="641"/>
      <c r="K47" s="641"/>
      <c r="L47" s="641"/>
      <c r="M47" s="119"/>
      <c r="N47" s="642"/>
      <c r="O47" s="643"/>
      <c r="P47" s="643"/>
      <c r="Q47" s="120">
        <f t="shared" ref="Q47:Q63" si="4">M47*((B47^2)/4)*PI()</f>
        <v>0</v>
      </c>
      <c r="R47" s="120">
        <f t="shared" ref="R47:R63" si="5">N47*((B47^2)/4)*PI()</f>
        <v>0</v>
      </c>
    </row>
    <row r="48" spans="1:18" ht="30" customHeight="1" x14ac:dyDescent="0.3">
      <c r="A48" s="117" t="s">
        <v>65</v>
      </c>
      <c r="B48" s="639">
        <v>26</v>
      </c>
      <c r="C48" s="639"/>
      <c r="D48" s="639"/>
      <c r="E48" s="118"/>
      <c r="F48" s="640">
        <f t="shared" si="3"/>
        <v>0</v>
      </c>
      <c r="G48" s="640"/>
      <c r="H48" s="640"/>
      <c r="I48" s="641"/>
      <c r="J48" s="641"/>
      <c r="K48" s="641"/>
      <c r="L48" s="641"/>
      <c r="M48" s="119"/>
      <c r="N48" s="642"/>
      <c r="O48" s="643"/>
      <c r="P48" s="643"/>
      <c r="Q48" s="120">
        <f t="shared" si="4"/>
        <v>0</v>
      </c>
      <c r="R48" s="120">
        <f t="shared" si="5"/>
        <v>0</v>
      </c>
    </row>
    <row r="49" spans="1:18" ht="30" customHeight="1" x14ac:dyDescent="0.3">
      <c r="A49" s="117" t="s">
        <v>66</v>
      </c>
      <c r="B49" s="639">
        <v>28</v>
      </c>
      <c r="C49" s="639"/>
      <c r="D49" s="639"/>
      <c r="E49" s="118"/>
      <c r="F49" s="640">
        <f t="shared" si="3"/>
        <v>0</v>
      </c>
      <c r="G49" s="640"/>
      <c r="H49" s="640"/>
      <c r="I49" s="641"/>
      <c r="J49" s="641"/>
      <c r="K49" s="641"/>
      <c r="L49" s="641"/>
      <c r="M49" s="119"/>
      <c r="N49" s="642"/>
      <c r="O49" s="643"/>
      <c r="P49" s="643"/>
      <c r="Q49" s="120">
        <f t="shared" si="4"/>
        <v>0</v>
      </c>
      <c r="R49" s="120">
        <f t="shared" si="5"/>
        <v>0</v>
      </c>
    </row>
    <row r="50" spans="1:18" ht="30" customHeight="1" x14ac:dyDescent="0.3">
      <c r="A50" s="117" t="s">
        <v>67</v>
      </c>
      <c r="B50" s="639">
        <v>30</v>
      </c>
      <c r="C50" s="639"/>
      <c r="D50" s="639"/>
      <c r="E50" s="118"/>
      <c r="F50" s="640">
        <f t="shared" si="3"/>
        <v>0</v>
      </c>
      <c r="G50" s="640"/>
      <c r="H50" s="640"/>
      <c r="I50" s="641"/>
      <c r="J50" s="641"/>
      <c r="K50" s="641"/>
      <c r="L50" s="641"/>
      <c r="M50" s="119"/>
      <c r="N50" s="642"/>
      <c r="O50" s="643"/>
      <c r="P50" s="643"/>
      <c r="Q50" s="120">
        <f t="shared" si="4"/>
        <v>0</v>
      </c>
      <c r="R50" s="120">
        <f t="shared" si="5"/>
        <v>0</v>
      </c>
    </row>
    <row r="51" spans="1:18" ht="30" customHeight="1" x14ac:dyDescent="0.3">
      <c r="A51" s="117" t="s">
        <v>68</v>
      </c>
      <c r="B51" s="639">
        <v>32</v>
      </c>
      <c r="C51" s="639"/>
      <c r="D51" s="639"/>
      <c r="E51" s="118"/>
      <c r="F51" s="640">
        <f t="shared" si="3"/>
        <v>0</v>
      </c>
      <c r="G51" s="640"/>
      <c r="H51" s="640"/>
      <c r="I51" s="641"/>
      <c r="J51" s="641"/>
      <c r="K51" s="641"/>
      <c r="L51" s="641"/>
      <c r="M51" s="119"/>
      <c r="N51" s="642"/>
      <c r="O51" s="643"/>
      <c r="P51" s="643"/>
      <c r="Q51" s="120">
        <f t="shared" si="4"/>
        <v>0</v>
      </c>
      <c r="R51" s="120">
        <f t="shared" si="5"/>
        <v>0</v>
      </c>
    </row>
    <row r="52" spans="1:18" ht="24" customHeight="1" x14ac:dyDescent="0.3">
      <c r="A52" s="117" t="s">
        <v>69</v>
      </c>
      <c r="B52" s="639">
        <v>34</v>
      </c>
      <c r="C52" s="639"/>
      <c r="D52" s="639"/>
      <c r="E52" s="118"/>
      <c r="F52" s="640">
        <f t="shared" si="3"/>
        <v>0</v>
      </c>
      <c r="G52" s="640"/>
      <c r="H52" s="640"/>
      <c r="I52" s="641"/>
      <c r="J52" s="641"/>
      <c r="K52" s="641"/>
      <c r="L52" s="641"/>
      <c r="M52" s="119"/>
      <c r="N52" s="642"/>
      <c r="O52" s="643"/>
      <c r="P52" s="643"/>
      <c r="Q52" s="120">
        <f t="shared" si="4"/>
        <v>0</v>
      </c>
      <c r="R52" s="120">
        <f t="shared" si="5"/>
        <v>0</v>
      </c>
    </row>
    <row r="53" spans="1:18" ht="30" customHeight="1" x14ac:dyDescent="0.3">
      <c r="A53" s="117" t="s">
        <v>150</v>
      </c>
      <c r="B53" s="639">
        <v>36</v>
      </c>
      <c r="C53" s="639"/>
      <c r="D53" s="639"/>
      <c r="E53" s="118"/>
      <c r="F53" s="640">
        <f t="shared" si="3"/>
        <v>0</v>
      </c>
      <c r="G53" s="640"/>
      <c r="H53" s="640"/>
      <c r="I53" s="641"/>
      <c r="J53" s="641"/>
      <c r="K53" s="641"/>
      <c r="L53" s="641"/>
      <c r="M53" s="119"/>
      <c r="N53" s="642"/>
      <c r="O53" s="643"/>
      <c r="P53" s="643"/>
      <c r="Q53" s="120">
        <f t="shared" si="4"/>
        <v>0</v>
      </c>
      <c r="R53" s="120">
        <f t="shared" si="5"/>
        <v>0</v>
      </c>
    </row>
    <row r="54" spans="1:18" ht="30" customHeight="1" x14ac:dyDescent="0.3">
      <c r="A54" s="117" t="s">
        <v>151</v>
      </c>
      <c r="B54" s="639">
        <v>38</v>
      </c>
      <c r="C54" s="639"/>
      <c r="D54" s="639"/>
      <c r="E54" s="118"/>
      <c r="F54" s="640">
        <f t="shared" si="3"/>
        <v>0</v>
      </c>
      <c r="G54" s="640"/>
      <c r="H54" s="640"/>
      <c r="I54" s="641"/>
      <c r="J54" s="641"/>
      <c r="K54" s="641"/>
      <c r="L54" s="641"/>
      <c r="M54" s="119"/>
      <c r="N54" s="642"/>
      <c r="O54" s="643"/>
      <c r="P54" s="643"/>
      <c r="Q54" s="120">
        <f t="shared" si="4"/>
        <v>0</v>
      </c>
      <c r="R54" s="120">
        <f t="shared" si="5"/>
        <v>0</v>
      </c>
    </row>
    <row r="55" spans="1:18" ht="27" customHeight="1" x14ac:dyDescent="0.3">
      <c r="A55" s="117" t="s">
        <v>152</v>
      </c>
      <c r="B55" s="639">
        <v>40</v>
      </c>
      <c r="C55" s="639"/>
      <c r="D55" s="639"/>
      <c r="E55" s="118"/>
      <c r="F55" s="640">
        <f t="shared" si="3"/>
        <v>0</v>
      </c>
      <c r="G55" s="640"/>
      <c r="H55" s="640"/>
      <c r="I55" s="641"/>
      <c r="J55" s="641"/>
      <c r="K55" s="641"/>
      <c r="L55" s="641"/>
      <c r="M55" s="119"/>
      <c r="N55" s="642"/>
      <c r="O55" s="643"/>
      <c r="P55" s="643"/>
      <c r="Q55" s="120">
        <f t="shared" si="4"/>
        <v>0</v>
      </c>
      <c r="R55" s="120">
        <f t="shared" si="5"/>
        <v>0</v>
      </c>
    </row>
    <row r="56" spans="1:18" ht="30" customHeight="1" x14ac:dyDescent="0.3">
      <c r="A56" s="117" t="s">
        <v>153</v>
      </c>
      <c r="B56" s="639">
        <v>42</v>
      </c>
      <c r="C56" s="639"/>
      <c r="D56" s="639"/>
      <c r="E56" s="118"/>
      <c r="F56" s="640">
        <f t="shared" si="3"/>
        <v>0</v>
      </c>
      <c r="G56" s="640"/>
      <c r="H56" s="640"/>
      <c r="I56" s="641"/>
      <c r="J56" s="641"/>
      <c r="K56" s="641"/>
      <c r="L56" s="641"/>
      <c r="M56" s="119"/>
      <c r="N56" s="642"/>
      <c r="O56" s="643"/>
      <c r="P56" s="643"/>
      <c r="Q56" s="120">
        <f t="shared" si="4"/>
        <v>0</v>
      </c>
      <c r="R56" s="120">
        <f t="shared" si="5"/>
        <v>0</v>
      </c>
    </row>
    <row r="57" spans="1:18" ht="30" customHeight="1" x14ac:dyDescent="0.3">
      <c r="A57" s="117" t="s">
        <v>154</v>
      </c>
      <c r="B57" s="639">
        <v>44</v>
      </c>
      <c r="C57" s="639"/>
      <c r="D57" s="639"/>
      <c r="E57" s="118"/>
      <c r="F57" s="640">
        <f t="shared" si="3"/>
        <v>0</v>
      </c>
      <c r="G57" s="640"/>
      <c r="H57" s="640"/>
      <c r="I57" s="641"/>
      <c r="J57" s="641"/>
      <c r="K57" s="641"/>
      <c r="L57" s="641"/>
      <c r="M57" s="119"/>
      <c r="N57" s="642"/>
      <c r="O57" s="643"/>
      <c r="P57" s="643"/>
      <c r="Q57" s="120">
        <f t="shared" si="4"/>
        <v>0</v>
      </c>
      <c r="R57" s="120">
        <f t="shared" si="5"/>
        <v>0</v>
      </c>
    </row>
    <row r="58" spans="1:18" ht="30" customHeight="1" x14ac:dyDescent="0.3">
      <c r="A58" s="117" t="s">
        <v>155</v>
      </c>
      <c r="B58" s="639">
        <v>46</v>
      </c>
      <c r="C58" s="639"/>
      <c r="D58" s="639"/>
      <c r="E58" s="118"/>
      <c r="F58" s="640">
        <f t="shared" si="3"/>
        <v>0</v>
      </c>
      <c r="G58" s="640"/>
      <c r="H58" s="640"/>
      <c r="I58" s="641"/>
      <c r="J58" s="641"/>
      <c r="K58" s="641"/>
      <c r="L58" s="641"/>
      <c r="M58" s="119"/>
      <c r="N58" s="642"/>
      <c r="O58" s="643"/>
      <c r="P58" s="643"/>
      <c r="Q58" s="120">
        <f t="shared" si="4"/>
        <v>0</v>
      </c>
      <c r="R58" s="120">
        <f t="shared" si="5"/>
        <v>0</v>
      </c>
    </row>
    <row r="59" spans="1:18" ht="30" customHeight="1" x14ac:dyDescent="0.3">
      <c r="A59" s="117" t="s">
        <v>156</v>
      </c>
      <c r="B59" s="639">
        <v>48</v>
      </c>
      <c r="C59" s="639"/>
      <c r="D59" s="639"/>
      <c r="E59" s="118"/>
      <c r="F59" s="640">
        <f t="shared" si="3"/>
        <v>0</v>
      </c>
      <c r="G59" s="640"/>
      <c r="H59" s="640"/>
      <c r="I59" s="641"/>
      <c r="J59" s="641"/>
      <c r="K59" s="641"/>
      <c r="L59" s="641"/>
      <c r="M59" s="119"/>
      <c r="N59" s="642"/>
      <c r="O59" s="643"/>
      <c r="P59" s="643"/>
      <c r="Q59" s="120">
        <f t="shared" si="4"/>
        <v>0</v>
      </c>
      <c r="R59" s="120">
        <f t="shared" si="5"/>
        <v>0</v>
      </c>
    </row>
    <row r="60" spans="1:18" ht="30" customHeight="1" x14ac:dyDescent="0.3">
      <c r="A60" s="117" t="s">
        <v>157</v>
      </c>
      <c r="B60" s="639">
        <v>50</v>
      </c>
      <c r="C60" s="639"/>
      <c r="D60" s="639"/>
      <c r="E60" s="118"/>
      <c r="F60" s="640">
        <f t="shared" si="3"/>
        <v>0</v>
      </c>
      <c r="G60" s="640"/>
      <c r="H60" s="640"/>
      <c r="I60" s="641"/>
      <c r="J60" s="641"/>
      <c r="K60" s="641"/>
      <c r="L60" s="641"/>
      <c r="M60" s="119"/>
      <c r="N60" s="642"/>
      <c r="O60" s="643"/>
      <c r="P60" s="643"/>
      <c r="Q60" s="120">
        <f t="shared" si="4"/>
        <v>0</v>
      </c>
      <c r="R60" s="120">
        <f t="shared" si="5"/>
        <v>0</v>
      </c>
    </row>
    <row r="61" spans="1:18" ht="30" customHeight="1" x14ac:dyDescent="0.3">
      <c r="A61" s="117" t="s">
        <v>158</v>
      </c>
      <c r="B61" s="639">
        <v>56</v>
      </c>
      <c r="C61" s="639"/>
      <c r="D61" s="639"/>
      <c r="E61" s="118"/>
      <c r="F61" s="640">
        <f t="shared" si="3"/>
        <v>0</v>
      </c>
      <c r="G61" s="640"/>
      <c r="H61" s="640"/>
      <c r="I61" s="641"/>
      <c r="J61" s="641"/>
      <c r="K61" s="641"/>
      <c r="L61" s="641"/>
      <c r="M61" s="119"/>
      <c r="N61" s="642"/>
      <c r="O61" s="643"/>
      <c r="P61" s="643"/>
      <c r="Q61" s="120">
        <f t="shared" si="4"/>
        <v>0</v>
      </c>
      <c r="R61" s="120">
        <f t="shared" si="5"/>
        <v>0</v>
      </c>
    </row>
    <row r="62" spans="1:18" ht="30" customHeight="1" x14ac:dyDescent="0.3">
      <c r="A62" s="117" t="s">
        <v>159</v>
      </c>
      <c r="B62" s="639">
        <v>58</v>
      </c>
      <c r="C62" s="639"/>
      <c r="D62" s="639"/>
      <c r="E62" s="118"/>
      <c r="F62" s="640">
        <f t="shared" si="3"/>
        <v>0</v>
      </c>
      <c r="G62" s="640"/>
      <c r="H62" s="640"/>
      <c r="I62" s="641"/>
      <c r="J62" s="641"/>
      <c r="K62" s="641"/>
      <c r="L62" s="641"/>
      <c r="M62" s="119"/>
      <c r="N62" s="642"/>
      <c r="O62" s="643"/>
      <c r="P62" s="643"/>
      <c r="Q62" s="120">
        <f t="shared" si="4"/>
        <v>0</v>
      </c>
      <c r="R62" s="120">
        <f t="shared" si="5"/>
        <v>0</v>
      </c>
    </row>
    <row r="63" spans="1:18" ht="30" customHeight="1" x14ac:dyDescent="0.3">
      <c r="A63" s="117" t="s">
        <v>160</v>
      </c>
      <c r="B63" s="639">
        <v>60</v>
      </c>
      <c r="C63" s="639"/>
      <c r="D63" s="639"/>
      <c r="E63" s="118"/>
      <c r="F63" s="640">
        <f t="shared" si="3"/>
        <v>0</v>
      </c>
      <c r="G63" s="640"/>
      <c r="H63" s="640"/>
      <c r="I63" s="641"/>
      <c r="J63" s="641"/>
      <c r="K63" s="641"/>
      <c r="L63" s="641"/>
      <c r="M63" s="119"/>
      <c r="N63" s="642"/>
      <c r="O63" s="643"/>
      <c r="P63" s="643"/>
      <c r="Q63" s="120">
        <f t="shared" si="4"/>
        <v>0</v>
      </c>
      <c r="R63" s="120">
        <f t="shared" si="5"/>
        <v>0</v>
      </c>
    </row>
    <row r="64" spans="1:18" ht="30" customHeight="1" x14ac:dyDescent="0.3">
      <c r="A64" s="644" t="s">
        <v>314</v>
      </c>
      <c r="B64" s="645"/>
      <c r="C64" s="645"/>
      <c r="D64" s="645"/>
      <c r="E64" s="645"/>
      <c r="F64" s="646"/>
      <c r="G64" s="646"/>
      <c r="H64" s="646"/>
      <c r="I64" s="646"/>
      <c r="J64" s="646"/>
      <c r="K64" s="646"/>
      <c r="L64" s="646"/>
      <c r="M64" s="120">
        <f t="shared" ref="M64:R64" si="6">M14+M15+M16+M17+M18+M19+M20+M21+M22+M23+M24+M25+M26+M27+M28+M29+M30+M31+M46+M47+M48+M49+M50+M51+M52+M53+M54+M55+M56+M57+M58+M59+M60+M61+M62+M63</f>
        <v>0</v>
      </c>
      <c r="N64" s="647">
        <f t="shared" si="6"/>
        <v>0</v>
      </c>
      <c r="O64" s="648">
        <f t="shared" si="6"/>
        <v>0</v>
      </c>
      <c r="P64" s="648">
        <f t="shared" si="6"/>
        <v>0</v>
      </c>
      <c r="Q64" s="120">
        <f t="shared" si="6"/>
        <v>0</v>
      </c>
      <c r="R64" s="120">
        <f t="shared" si="6"/>
        <v>0</v>
      </c>
    </row>
    <row r="65" spans="1:18" ht="15" customHeight="1" x14ac:dyDescent="0.3">
      <c r="A65" s="374"/>
      <c r="B65" s="375"/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6"/>
    </row>
    <row r="66" spans="1:18" ht="26.25" customHeight="1" x14ac:dyDescent="0.3">
      <c r="A66" s="439">
        <v>45292</v>
      </c>
      <c r="B66" s="440"/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  <c r="N66" s="440"/>
      <c r="O66" s="440"/>
      <c r="P66" s="440"/>
      <c r="Q66" s="440"/>
      <c r="R66" s="121" t="s">
        <v>181</v>
      </c>
    </row>
    <row r="67" spans="1:18" ht="11.25" customHeight="1" x14ac:dyDescent="0.3"/>
    <row r="68" spans="1:18" ht="14.4" hidden="1" x14ac:dyDescent="0.3"/>
    <row r="69" spans="1:18" ht="14.4" hidden="1" x14ac:dyDescent="0.3"/>
    <row r="70" spans="1:18" ht="14.4" hidden="1" x14ac:dyDescent="0.3"/>
    <row r="71" spans="1:18" ht="14.4" hidden="1" x14ac:dyDescent="0.3"/>
    <row r="72" spans="1:18" ht="14.4" hidden="1" x14ac:dyDescent="0.3"/>
    <row r="73" spans="1:18" ht="14.4" hidden="1" x14ac:dyDescent="0.3"/>
    <row r="74" spans="1:18" ht="14.4" hidden="1" x14ac:dyDescent="0.3"/>
    <row r="75" spans="1:18" ht="14.4" hidden="1" x14ac:dyDescent="0.3"/>
    <row r="76" spans="1:18" ht="14.4" hidden="1" x14ac:dyDescent="0.3"/>
    <row r="77" spans="1:18" ht="14.4" hidden="1" x14ac:dyDescent="0.3"/>
    <row r="78" spans="1:18" ht="14.4" hidden="1" x14ac:dyDescent="0.3"/>
    <row r="79" spans="1:18" ht="14.4" hidden="1" x14ac:dyDescent="0.3"/>
    <row r="80" spans="1:18" ht="14.4" hidden="1" x14ac:dyDescent="0.3"/>
  </sheetData>
  <mergeCells count="150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G13" sqref="G13"/>
    </sheetView>
  </sheetViews>
  <sheetFormatPr defaultRowHeight="14.4" x14ac:dyDescent="0.3"/>
  <cols>
    <col min="1" max="1" width="42.6640625" bestFit="1" customWidth="1"/>
  </cols>
  <sheetData>
    <row r="1" spans="1:2" s="123" customFormat="1" x14ac:dyDescent="0.3"/>
    <row r="3" spans="1:2" x14ac:dyDescent="0.3">
      <c r="A3" t="s">
        <v>320</v>
      </c>
      <c r="B3" t="s">
        <v>321</v>
      </c>
    </row>
    <row r="4" spans="1:2" x14ac:dyDescent="0.3">
      <c r="A4" s="152" t="s">
        <v>334</v>
      </c>
      <c r="B4" s="153">
        <v>1050015</v>
      </c>
    </row>
    <row r="5" spans="1:2" x14ac:dyDescent="0.3">
      <c r="A5" s="152" t="s">
        <v>323</v>
      </c>
      <c r="B5" s="153">
        <v>1050001</v>
      </c>
    </row>
    <row r="6" spans="1:2" x14ac:dyDescent="0.3">
      <c r="A6" s="152" t="s">
        <v>324</v>
      </c>
      <c r="B6" s="153">
        <v>1050002</v>
      </c>
    </row>
    <row r="7" spans="1:2" x14ac:dyDescent="0.3">
      <c r="A7" s="152" t="s">
        <v>329</v>
      </c>
      <c r="B7" s="153">
        <v>1050008</v>
      </c>
    </row>
    <row r="8" spans="1:2" x14ac:dyDescent="0.3">
      <c r="A8" s="152" t="s">
        <v>333</v>
      </c>
      <c r="B8" s="153">
        <v>1050014</v>
      </c>
    </row>
    <row r="9" spans="1:2" x14ac:dyDescent="0.3">
      <c r="A9" s="152" t="s">
        <v>325</v>
      </c>
      <c r="B9" s="153">
        <v>1050003</v>
      </c>
    </row>
    <row r="10" spans="1:2" x14ac:dyDescent="0.3">
      <c r="A10" s="152" t="s">
        <v>330</v>
      </c>
      <c r="B10" s="153">
        <v>1050010</v>
      </c>
    </row>
    <row r="11" spans="1:2" x14ac:dyDescent="0.3">
      <c r="A11" s="152" t="s">
        <v>327</v>
      </c>
      <c r="B11" s="153">
        <v>1050005</v>
      </c>
    </row>
    <row r="12" spans="1:2" x14ac:dyDescent="0.3">
      <c r="A12" s="152" t="s">
        <v>332</v>
      </c>
      <c r="B12" s="153">
        <v>1050013</v>
      </c>
    </row>
    <row r="13" spans="1:2" x14ac:dyDescent="0.3">
      <c r="A13" s="152" t="s">
        <v>326</v>
      </c>
      <c r="B13" s="153">
        <v>1050004</v>
      </c>
    </row>
    <row r="14" spans="1:2" x14ac:dyDescent="0.3">
      <c r="A14" s="152" t="s">
        <v>335</v>
      </c>
      <c r="B14" s="153">
        <v>1050017</v>
      </c>
    </row>
    <row r="15" spans="1:2" x14ac:dyDescent="0.3">
      <c r="A15" s="152" t="s">
        <v>331</v>
      </c>
      <c r="B15" s="153">
        <v>1050012</v>
      </c>
    </row>
    <row r="16" spans="1:2" x14ac:dyDescent="0.3">
      <c r="A16" s="152" t="s">
        <v>328</v>
      </c>
      <c r="B16" s="153">
        <v>1050006</v>
      </c>
    </row>
  </sheetData>
  <sortState xmlns:xlrd2="http://schemas.microsoft.com/office/spreadsheetml/2017/richdata2" ref="A4:B16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6" sqref="A46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554687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2.109375" customWidth="1"/>
  </cols>
  <sheetData>
    <row r="1" spans="1:18" ht="15" customHeight="1" x14ac:dyDescent="0.3">
      <c r="E1" s="11"/>
      <c r="F1" s="11"/>
      <c r="G1" s="11"/>
      <c r="H1" s="11"/>
      <c r="I1" s="11"/>
      <c r="J1" s="11"/>
      <c r="K1" s="11"/>
      <c r="L1" s="11"/>
      <c r="M1" s="12"/>
      <c r="N1" s="12"/>
      <c r="O1" s="12"/>
      <c r="P1" s="12"/>
      <c r="Q1" s="12"/>
      <c r="R1" s="12"/>
    </row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60" t="s">
        <v>5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9"/>
      <c r="C7" s="9"/>
      <c r="D7" s="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1" x14ac:dyDescent="0.4">
      <c r="A8" s="363" t="s">
        <v>2</v>
      </c>
      <c r="B8" s="364"/>
      <c r="C8" s="364"/>
      <c r="D8" s="364"/>
      <c r="E8" s="150">
        <f>'Missouri Cover'!$BP$2</f>
        <v>2024</v>
      </c>
      <c r="F8" s="365" t="s">
        <v>6</v>
      </c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6"/>
      <c r="R8" s="367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346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8"/>
    </row>
    <row r="12" spans="1:18" ht="17.399999999999999" x14ac:dyDescent="0.3">
      <c r="A12" s="240" t="s">
        <v>7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2"/>
    </row>
    <row r="13" spans="1:18" ht="18" customHeight="1" x14ac:dyDescent="0.3">
      <c r="A13" s="13"/>
      <c r="B13" s="339" t="s">
        <v>8</v>
      </c>
      <c r="C13" s="340"/>
      <c r="D13" s="340"/>
      <c r="E13" s="340"/>
      <c r="F13" s="340"/>
      <c r="G13" s="340"/>
      <c r="H13" s="340"/>
      <c r="I13" s="340"/>
      <c r="J13" s="341"/>
      <c r="K13" s="349"/>
      <c r="L13" s="350"/>
      <c r="M13" s="339" t="s">
        <v>9</v>
      </c>
      <c r="N13" s="340"/>
      <c r="O13" s="340"/>
      <c r="P13" s="340"/>
      <c r="Q13" s="340"/>
      <c r="R13" s="341"/>
    </row>
    <row r="14" spans="1:18" ht="18" customHeight="1" x14ac:dyDescent="0.3">
      <c r="A14" s="14"/>
      <c r="B14" s="339" t="s">
        <v>10</v>
      </c>
      <c r="C14" s="340"/>
      <c r="D14" s="340"/>
      <c r="E14" s="340"/>
      <c r="F14" s="340"/>
      <c r="G14" s="340"/>
      <c r="H14" s="340"/>
      <c r="I14" s="340"/>
      <c r="J14" s="341"/>
      <c r="K14" s="328"/>
      <c r="L14" s="329"/>
      <c r="M14" s="339" t="s">
        <v>11</v>
      </c>
      <c r="N14" s="340"/>
      <c r="O14" s="340"/>
      <c r="P14" s="340"/>
      <c r="Q14" s="340"/>
      <c r="R14" s="341"/>
    </row>
    <row r="15" spans="1:18" ht="18" customHeight="1" x14ac:dyDescent="0.3">
      <c r="A15" s="14"/>
      <c r="B15" s="339" t="s">
        <v>12</v>
      </c>
      <c r="C15" s="340"/>
      <c r="D15" s="340"/>
      <c r="E15" s="340"/>
      <c r="F15" s="340"/>
      <c r="G15" s="340"/>
      <c r="H15" s="340"/>
      <c r="I15" s="340"/>
      <c r="J15" s="341"/>
      <c r="K15" s="328"/>
      <c r="L15" s="329"/>
      <c r="M15" s="339" t="s">
        <v>13</v>
      </c>
      <c r="N15" s="340"/>
      <c r="O15" s="340"/>
      <c r="P15" s="340"/>
      <c r="Q15" s="340"/>
      <c r="R15" s="341"/>
    </row>
    <row r="16" spans="1:18" ht="18" customHeight="1" x14ac:dyDescent="0.3">
      <c r="A16" s="14"/>
      <c r="B16" s="325" t="s">
        <v>14</v>
      </c>
      <c r="C16" s="326"/>
      <c r="D16" s="326"/>
      <c r="E16" s="326"/>
      <c r="F16" s="326"/>
      <c r="G16" s="326"/>
      <c r="H16" s="326"/>
      <c r="I16" s="326"/>
      <c r="J16" s="327"/>
      <c r="K16" s="328"/>
      <c r="L16" s="329"/>
      <c r="M16" s="325" t="s">
        <v>15</v>
      </c>
      <c r="N16" s="326"/>
      <c r="O16" s="326"/>
      <c r="P16" s="326"/>
      <c r="Q16" s="326"/>
      <c r="R16" s="327"/>
    </row>
    <row r="17" spans="1:18" ht="14.4" x14ac:dyDescent="0.3">
      <c r="A17" s="330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331"/>
      <c r="N17" s="331"/>
      <c r="O17" s="331"/>
      <c r="P17" s="331"/>
      <c r="Q17" s="288"/>
      <c r="R17" s="332"/>
    </row>
    <row r="18" spans="1:18" ht="30" customHeight="1" x14ac:dyDescent="0.3">
      <c r="A18" s="333" t="s">
        <v>16</v>
      </c>
      <c r="B18" s="334"/>
      <c r="C18" s="334"/>
      <c r="D18" s="334"/>
      <c r="E18" s="334"/>
      <c r="F18" s="334"/>
      <c r="G18" s="334"/>
      <c r="H18" s="334"/>
      <c r="I18" s="334"/>
      <c r="J18" s="335"/>
      <c r="K18" s="336"/>
      <c r="L18" s="337"/>
      <c r="M18" s="337"/>
      <c r="N18" s="337"/>
      <c r="O18" s="337"/>
      <c r="P18" s="337"/>
      <c r="Q18" s="337"/>
      <c r="R18" s="338"/>
    </row>
    <row r="19" spans="1:18" ht="14.4" x14ac:dyDescent="0.3">
      <c r="A19" s="286"/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8"/>
      <c r="N19" s="288"/>
      <c r="O19" s="288"/>
      <c r="P19" s="288"/>
      <c r="Q19" s="287"/>
      <c r="R19" s="289"/>
    </row>
    <row r="20" spans="1:18" ht="17.399999999999999" x14ac:dyDescent="0.3">
      <c r="A20" s="290" t="s">
        <v>17</v>
      </c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2"/>
    </row>
    <row r="21" spans="1:18" ht="15" customHeight="1" x14ac:dyDescent="0.3">
      <c r="A21" s="293"/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5"/>
    </row>
    <row r="22" spans="1:18" ht="14.4" x14ac:dyDescent="0.3">
      <c r="A22" s="296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8"/>
    </row>
    <row r="23" spans="1:18" ht="15" customHeight="1" x14ac:dyDescent="0.3">
      <c r="A23" s="299" t="s">
        <v>18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1"/>
    </row>
    <row r="24" spans="1:18" ht="27" customHeight="1" x14ac:dyDescent="0.3">
      <c r="A24" s="302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4"/>
    </row>
    <row r="25" spans="1:18" ht="15" customHeight="1" x14ac:dyDescent="0.3">
      <c r="A25" s="293"/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5"/>
    </row>
    <row r="26" spans="1:18" ht="14.4" x14ac:dyDescent="0.3">
      <c r="A26" s="305"/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7"/>
    </row>
    <row r="27" spans="1:18" ht="17.399999999999999" x14ac:dyDescent="0.3">
      <c r="A27" s="308" t="s">
        <v>19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10"/>
    </row>
    <row r="28" spans="1:18" ht="15.6" x14ac:dyDescent="0.3">
      <c r="A28" s="311" t="s">
        <v>20</v>
      </c>
      <c r="B28" s="312"/>
      <c r="C28" s="312"/>
      <c r="D28" s="312"/>
      <c r="E28" s="312"/>
      <c r="F28" s="312"/>
      <c r="G28" s="312"/>
      <c r="H28" s="312"/>
      <c r="I28" s="313"/>
      <c r="J28" s="314"/>
      <c r="K28" s="311" t="s">
        <v>21</v>
      </c>
      <c r="L28" s="312"/>
      <c r="M28" s="312"/>
      <c r="N28" s="312"/>
      <c r="O28" s="312"/>
      <c r="P28" s="312"/>
      <c r="Q28" s="312"/>
      <c r="R28" s="315"/>
    </row>
    <row r="29" spans="1:18" ht="30" customHeight="1" x14ac:dyDescent="0.3">
      <c r="A29" s="316"/>
      <c r="B29" s="317"/>
      <c r="C29" s="317"/>
      <c r="D29" s="317"/>
      <c r="E29" s="317"/>
      <c r="F29" s="317"/>
      <c r="G29" s="317"/>
      <c r="H29" s="317"/>
      <c r="I29" s="317"/>
      <c r="J29" s="318"/>
      <c r="K29" s="319"/>
      <c r="L29" s="320"/>
      <c r="M29" s="320"/>
      <c r="N29" s="320"/>
      <c r="O29" s="320"/>
      <c r="P29" s="320"/>
      <c r="Q29" s="320"/>
      <c r="R29" s="321"/>
    </row>
    <row r="30" spans="1:18" ht="14.4" x14ac:dyDescent="0.3">
      <c r="A30" s="322"/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4"/>
    </row>
    <row r="31" spans="1:18" ht="30" customHeight="1" x14ac:dyDescent="0.3">
      <c r="A31" s="267" t="s">
        <v>22</v>
      </c>
      <c r="B31" s="268"/>
      <c r="C31" s="268"/>
      <c r="D31" s="268"/>
      <c r="E31" s="268"/>
      <c r="F31" s="268"/>
      <c r="G31" s="268"/>
      <c r="H31" s="268"/>
      <c r="I31" s="268"/>
      <c r="J31" s="269"/>
      <c r="K31" s="283"/>
      <c r="L31" s="284"/>
      <c r="M31" s="284"/>
      <c r="N31" s="284"/>
      <c r="O31" s="284"/>
      <c r="P31" s="284"/>
      <c r="Q31" s="285"/>
      <c r="R31" s="15" t="s">
        <v>23</v>
      </c>
    </row>
    <row r="32" spans="1:18" ht="22.5" customHeight="1" x14ac:dyDescent="0.3">
      <c r="A32" s="267" t="s">
        <v>24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9"/>
    </row>
    <row r="33" spans="1:18" ht="30" customHeight="1" x14ac:dyDescent="0.3">
      <c r="A33" s="270" t="s">
        <v>25</v>
      </c>
      <c r="B33" s="271"/>
      <c r="C33" s="272"/>
      <c r="D33" s="273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5"/>
      <c r="P33" s="276" t="s">
        <v>26</v>
      </c>
      <c r="Q33" s="277"/>
      <c r="R33" s="16">
        <f>E8</f>
        <v>2024</v>
      </c>
    </row>
    <row r="34" spans="1:18" ht="30" customHeight="1" x14ac:dyDescent="0.3">
      <c r="A34" s="270" t="s">
        <v>27</v>
      </c>
      <c r="B34" s="278"/>
      <c r="C34" s="278"/>
      <c r="D34" s="279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1"/>
      <c r="Q34" s="281"/>
      <c r="R34" s="282"/>
    </row>
    <row r="35" spans="1:18" ht="14.4" x14ac:dyDescent="0.3">
      <c r="A35" s="199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1"/>
    </row>
    <row r="36" spans="1:18" ht="17.399999999999999" x14ac:dyDescent="0.3">
      <c r="A36" s="240" t="s">
        <v>28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2"/>
    </row>
    <row r="37" spans="1:18" ht="14.4" x14ac:dyDescent="0.3">
      <c r="A37" s="243" t="s">
        <v>29</v>
      </c>
      <c r="B37" s="244"/>
      <c r="C37" s="245"/>
      <c r="D37" s="249"/>
      <c r="E37" s="250"/>
      <c r="F37" s="251"/>
      <c r="G37" s="251"/>
      <c r="H37" s="251"/>
      <c r="I37" s="251"/>
      <c r="J37" s="251"/>
      <c r="K37" s="251"/>
      <c r="L37" s="252"/>
      <c r="M37" s="257" t="s">
        <v>30</v>
      </c>
      <c r="N37" s="258"/>
      <c r="O37" s="258"/>
      <c r="P37" s="261"/>
      <c r="Q37" s="262"/>
      <c r="R37" s="263"/>
    </row>
    <row r="38" spans="1:18" ht="18.75" customHeight="1" x14ac:dyDescent="0.3">
      <c r="A38" s="246"/>
      <c r="B38" s="247"/>
      <c r="C38" s="248"/>
      <c r="D38" s="253"/>
      <c r="E38" s="254"/>
      <c r="F38" s="255"/>
      <c r="G38" s="255"/>
      <c r="H38" s="255"/>
      <c r="I38" s="255"/>
      <c r="J38" s="255"/>
      <c r="K38" s="255"/>
      <c r="L38" s="256"/>
      <c r="M38" s="259"/>
      <c r="N38" s="260"/>
      <c r="O38" s="260"/>
      <c r="P38" s="264"/>
      <c r="Q38" s="265"/>
      <c r="R38" s="266"/>
    </row>
    <row r="39" spans="1:18" ht="18.75" customHeight="1" x14ac:dyDescent="0.3">
      <c r="A39" s="206" t="s">
        <v>31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8"/>
      <c r="M39" s="209" t="s">
        <v>32</v>
      </c>
      <c r="N39" s="181"/>
      <c r="O39" s="181"/>
      <c r="P39" s="181"/>
      <c r="Q39" s="181"/>
      <c r="R39" s="182"/>
    </row>
    <row r="40" spans="1:18" ht="30" customHeight="1" x14ac:dyDescent="0.3">
      <c r="A40" s="210"/>
      <c r="B40" s="211"/>
      <c r="C40" s="212"/>
      <c r="D40" s="213" t="s">
        <v>33</v>
      </c>
      <c r="E40" s="214"/>
      <c r="F40" s="215"/>
      <c r="G40" s="216"/>
      <c r="H40" s="216"/>
      <c r="I40" s="217"/>
      <c r="J40" s="218" t="s">
        <v>34</v>
      </c>
      <c r="K40" s="219"/>
      <c r="L40" s="220"/>
      <c r="M40" s="221"/>
      <c r="N40" s="222"/>
      <c r="O40" s="222"/>
      <c r="P40" s="222"/>
      <c r="Q40" s="222"/>
      <c r="R40" s="223"/>
    </row>
    <row r="41" spans="1:18" ht="30" customHeight="1" x14ac:dyDescent="0.3">
      <c r="A41" s="230" t="s">
        <v>35</v>
      </c>
      <c r="B41" s="231"/>
      <c r="C41" s="231"/>
      <c r="D41" s="231"/>
      <c r="E41" s="232"/>
      <c r="F41" s="233"/>
      <c r="G41" s="216"/>
      <c r="H41" s="216"/>
      <c r="I41" s="216"/>
      <c r="J41" s="216"/>
      <c r="K41" s="216"/>
      <c r="L41" s="217"/>
      <c r="M41" s="224"/>
      <c r="N41" s="225"/>
      <c r="O41" s="225"/>
      <c r="P41" s="225"/>
      <c r="Q41" s="225"/>
      <c r="R41" s="226"/>
    </row>
    <row r="42" spans="1:18" ht="30" customHeight="1" x14ac:dyDescent="0.3">
      <c r="A42" s="230" t="s">
        <v>36</v>
      </c>
      <c r="B42" s="231"/>
      <c r="C42" s="231"/>
      <c r="D42" s="231"/>
      <c r="E42" s="232"/>
      <c r="F42" s="234"/>
      <c r="G42" s="235"/>
      <c r="H42" s="235"/>
      <c r="I42" s="235"/>
      <c r="J42" s="235"/>
      <c r="K42" s="235"/>
      <c r="L42" s="236"/>
      <c r="M42" s="224"/>
      <c r="N42" s="225"/>
      <c r="O42" s="225"/>
      <c r="P42" s="225"/>
      <c r="Q42" s="225"/>
      <c r="R42" s="226"/>
    </row>
    <row r="43" spans="1:18" ht="30" customHeight="1" x14ac:dyDescent="0.3">
      <c r="A43" s="230" t="s">
        <v>37</v>
      </c>
      <c r="B43" s="231"/>
      <c r="C43" s="231"/>
      <c r="D43" s="231"/>
      <c r="E43" s="232"/>
      <c r="F43" s="237"/>
      <c r="G43" s="238"/>
      <c r="H43" s="238"/>
      <c r="I43" s="238"/>
      <c r="J43" s="238"/>
      <c r="K43" s="238"/>
      <c r="L43" s="239"/>
      <c r="M43" s="227"/>
      <c r="N43" s="228"/>
      <c r="O43" s="228"/>
      <c r="P43" s="228"/>
      <c r="Q43" s="228"/>
      <c r="R43" s="229"/>
    </row>
    <row r="44" spans="1:18" ht="15" customHeight="1" x14ac:dyDescent="0.3">
      <c r="A44" s="199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1"/>
    </row>
    <row r="45" spans="1:18" ht="14.4" customHeight="1" x14ac:dyDescent="0.3">
      <c r="A45" s="202">
        <v>45292</v>
      </c>
      <c r="B45" s="203"/>
      <c r="C45" s="204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10" t="s">
        <v>38</v>
      </c>
    </row>
    <row r="46" spans="1:18" ht="6.6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t="14.4" hidden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zoomScaleNormal="100" workbookViewId="0">
      <selection activeCell="A39" sqref="A39:B39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60" t="s">
        <v>39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9"/>
      <c r="C7" s="9"/>
      <c r="D7" s="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3.4" x14ac:dyDescent="0.45">
      <c r="A8" s="363" t="s">
        <v>2</v>
      </c>
      <c r="B8" s="364"/>
      <c r="C8" s="364"/>
      <c r="D8" s="364"/>
      <c r="E8" s="150">
        <f>'Missouri Cover'!$BP$2</f>
        <v>2024</v>
      </c>
      <c r="F8" s="388" t="s">
        <v>40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90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346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8"/>
    </row>
    <row r="12" spans="1:18" ht="69" customHeight="1" x14ac:dyDescent="0.3">
      <c r="A12" s="151" t="s">
        <v>97</v>
      </c>
      <c r="B12" s="378" t="s">
        <v>41</v>
      </c>
      <c r="C12" s="379"/>
      <c r="D12" s="379"/>
      <c r="E12" s="380"/>
      <c r="F12" s="381" t="s">
        <v>42</v>
      </c>
      <c r="G12" s="382"/>
      <c r="H12" s="382"/>
      <c r="I12" s="382"/>
      <c r="J12" s="382"/>
      <c r="K12" s="382"/>
      <c r="L12" s="383"/>
      <c r="M12" s="381" t="s">
        <v>43</v>
      </c>
      <c r="N12" s="384"/>
      <c r="O12" s="384"/>
      <c r="P12" s="385"/>
      <c r="Q12" s="386" t="s">
        <v>44</v>
      </c>
      <c r="R12" s="387"/>
    </row>
    <row r="13" spans="1:18" ht="30" customHeight="1" x14ac:dyDescent="0.3">
      <c r="A13" s="18" t="s">
        <v>45</v>
      </c>
      <c r="B13" s="373"/>
      <c r="C13" s="373"/>
      <c r="D13" s="373"/>
      <c r="E13" s="373"/>
      <c r="F13" s="377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</row>
    <row r="14" spans="1:18" ht="30" customHeight="1" x14ac:dyDescent="0.3">
      <c r="A14" s="18" t="s">
        <v>46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</row>
    <row r="15" spans="1:18" ht="30" customHeight="1" x14ac:dyDescent="0.3">
      <c r="A15" s="18" t="s">
        <v>47</v>
      </c>
      <c r="B15" s="373"/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</row>
    <row r="16" spans="1:18" ht="30" customHeight="1" x14ac:dyDescent="0.3">
      <c r="A16" s="18" t="s">
        <v>48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</row>
    <row r="17" spans="1:18" ht="30" customHeight="1" x14ac:dyDescent="0.3">
      <c r="A17" s="18" t="s">
        <v>49</v>
      </c>
      <c r="B17" s="373"/>
      <c r="C17" s="373"/>
      <c r="D17" s="373"/>
      <c r="E17" s="373"/>
      <c r="F17" s="373"/>
      <c r="G17" s="373"/>
      <c r="H17" s="373"/>
      <c r="I17" s="373"/>
      <c r="J17" s="373"/>
      <c r="K17" s="373"/>
      <c r="L17" s="373"/>
      <c r="M17" s="373"/>
      <c r="N17" s="373"/>
      <c r="O17" s="373"/>
      <c r="P17" s="373"/>
      <c r="Q17" s="373"/>
      <c r="R17" s="373"/>
    </row>
    <row r="18" spans="1:18" ht="30" customHeight="1" x14ac:dyDescent="0.3">
      <c r="A18" s="18" t="s">
        <v>50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</row>
    <row r="19" spans="1:18" ht="30" customHeight="1" x14ac:dyDescent="0.3">
      <c r="A19" s="18" t="s">
        <v>51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</row>
    <row r="20" spans="1:18" ht="30" customHeight="1" x14ac:dyDescent="0.3">
      <c r="A20" s="18" t="s">
        <v>52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</row>
    <row r="21" spans="1:18" ht="30" customHeight="1" x14ac:dyDescent="0.3">
      <c r="A21" s="18" t="s">
        <v>53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</row>
    <row r="22" spans="1:18" ht="30" customHeight="1" x14ac:dyDescent="0.3">
      <c r="A22" s="18" t="s">
        <v>54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</row>
    <row r="23" spans="1:18" ht="30" customHeight="1" x14ac:dyDescent="0.3">
      <c r="A23" s="18" t="s">
        <v>55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</row>
    <row r="24" spans="1:18" ht="30" customHeight="1" x14ac:dyDescent="0.3">
      <c r="A24" s="18" t="s">
        <v>56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</row>
    <row r="25" spans="1:18" ht="30" customHeight="1" x14ac:dyDescent="0.3">
      <c r="A25" s="18" t="s">
        <v>57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</row>
    <row r="26" spans="1:18" ht="30" customHeight="1" x14ac:dyDescent="0.3">
      <c r="A26" s="18" t="s">
        <v>58</v>
      </c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</row>
    <row r="27" spans="1:18" ht="30" customHeight="1" x14ac:dyDescent="0.3">
      <c r="A27" s="18" t="s">
        <v>59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</row>
    <row r="28" spans="1:18" ht="30" customHeight="1" x14ac:dyDescent="0.3">
      <c r="A28" s="18" t="s">
        <v>60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3"/>
    </row>
    <row r="29" spans="1:18" ht="30" customHeight="1" x14ac:dyDescent="0.3">
      <c r="A29" s="18" t="s">
        <v>61</v>
      </c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</row>
    <row r="30" spans="1:18" ht="30" customHeight="1" x14ac:dyDescent="0.3">
      <c r="A30" s="18" t="s">
        <v>62</v>
      </c>
      <c r="B30" s="373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3"/>
    </row>
    <row r="31" spans="1:18" ht="30" customHeight="1" x14ac:dyDescent="0.3">
      <c r="A31" s="18" t="s">
        <v>63</v>
      </c>
      <c r="B31" s="373"/>
      <c r="C31" s="373"/>
      <c r="D31" s="373"/>
      <c r="E31" s="373"/>
      <c r="F31" s="373"/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</row>
    <row r="32" spans="1:18" ht="30" customHeight="1" x14ac:dyDescent="0.3">
      <c r="A32" s="18" t="s">
        <v>64</v>
      </c>
      <c r="B32" s="373"/>
      <c r="C32" s="373"/>
      <c r="D32" s="373"/>
      <c r="E32" s="373"/>
      <c r="F32" s="373"/>
      <c r="G32" s="373"/>
      <c r="H32" s="373"/>
      <c r="I32" s="373"/>
      <c r="J32" s="373"/>
      <c r="K32" s="373"/>
      <c r="L32" s="373"/>
      <c r="M32" s="373"/>
      <c r="N32" s="373"/>
      <c r="O32" s="373"/>
      <c r="P32" s="373"/>
      <c r="Q32" s="373"/>
      <c r="R32" s="373"/>
    </row>
    <row r="33" spans="1:18" ht="30" customHeight="1" x14ac:dyDescent="0.3">
      <c r="A33" s="18" t="s">
        <v>65</v>
      </c>
      <c r="B33" s="373"/>
      <c r="C33" s="373"/>
      <c r="D33" s="373"/>
      <c r="E33" s="373"/>
      <c r="F33" s="373"/>
      <c r="G33" s="373"/>
      <c r="H33" s="373"/>
      <c r="I33" s="373"/>
      <c r="J33" s="373"/>
      <c r="K33" s="373"/>
      <c r="L33" s="373"/>
      <c r="M33" s="373"/>
      <c r="N33" s="373"/>
      <c r="O33" s="373"/>
      <c r="P33" s="373"/>
      <c r="Q33" s="373"/>
      <c r="R33" s="373"/>
    </row>
    <row r="34" spans="1:18" ht="30" customHeight="1" x14ac:dyDescent="0.3">
      <c r="A34" s="18" t="s">
        <v>66</v>
      </c>
      <c r="B34" s="373"/>
      <c r="C34" s="373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/>
      <c r="Q34" s="373"/>
      <c r="R34" s="373"/>
    </row>
    <row r="35" spans="1:18" ht="30" customHeight="1" x14ac:dyDescent="0.3">
      <c r="A35" s="18" t="s">
        <v>67</v>
      </c>
      <c r="B35" s="373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</row>
    <row r="36" spans="1:18" ht="30" customHeight="1" x14ac:dyDescent="0.3">
      <c r="A36" s="18" t="s">
        <v>68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</row>
    <row r="37" spans="1:18" ht="30" customHeight="1" x14ac:dyDescent="0.3">
      <c r="A37" s="18" t="s">
        <v>69</v>
      </c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</row>
    <row r="38" spans="1:18" ht="10.95" customHeight="1" x14ac:dyDescent="0.3">
      <c r="A38" s="374"/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6"/>
    </row>
    <row r="39" spans="1:18" ht="14.4" customHeight="1" x14ac:dyDescent="0.3">
      <c r="A39" s="202">
        <v>45292</v>
      </c>
      <c r="B39" s="203"/>
      <c r="C39" s="204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10" t="s">
        <v>70</v>
      </c>
    </row>
    <row r="40" spans="1:18" ht="5.4" customHeight="1" x14ac:dyDescent="0.3">
      <c r="A40" s="368"/>
      <c r="B40" s="369"/>
      <c r="C40" s="369"/>
      <c r="D40" s="369"/>
      <c r="E40" s="369"/>
      <c r="F40" s="369"/>
      <c r="G40" s="369"/>
      <c r="H40" s="369"/>
      <c r="I40" s="369"/>
      <c r="J40" s="369"/>
      <c r="K40" s="369"/>
      <c r="L40" s="369"/>
      <c r="M40" s="369"/>
      <c r="N40" s="369"/>
      <c r="O40" s="369"/>
      <c r="P40" s="369"/>
      <c r="Q40" s="369"/>
      <c r="R40" s="369"/>
    </row>
    <row r="41" spans="1:18" ht="15" hidden="1" customHeight="1" x14ac:dyDescent="0.3">
      <c r="A41" s="370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71"/>
      <c r="O41" s="371"/>
      <c r="P41" s="371"/>
      <c r="Q41" s="371"/>
      <c r="R41" s="370"/>
    </row>
    <row r="42" spans="1:18" ht="21" hidden="1" customHeight="1" x14ac:dyDescent="0.3">
      <c r="A42" s="372"/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</row>
    <row r="43" spans="1:18" ht="21" hidden="1" customHeight="1" x14ac:dyDescent="0.3">
      <c r="A43" s="372"/>
      <c r="B43" s="372"/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</row>
    <row r="44" spans="1:18" ht="21" hidden="1" customHeight="1" x14ac:dyDescent="0.3">
      <c r="A44" s="372"/>
      <c r="B44" s="372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  <c r="R44" s="372"/>
    </row>
    <row r="45" spans="1:18" ht="21" hidden="1" customHeight="1" x14ac:dyDescent="0.3">
      <c r="A45" s="372"/>
      <c r="B45" s="372"/>
      <c r="C45" s="372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  <c r="R45" s="372"/>
    </row>
    <row r="46" spans="1:18" ht="21" hidden="1" customHeight="1" x14ac:dyDescent="0.3"/>
    <row r="47" spans="1:18" ht="21" hidden="1" customHeight="1" x14ac:dyDescent="0.3"/>
    <row r="48" spans="1:18" ht="21" hidden="1" customHeight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20.25" hidden="1" customHeight="1" x14ac:dyDescent="0.3"/>
    <row r="60" ht="20.25" hidden="1" customHeight="1" x14ac:dyDescent="0.3"/>
    <row r="61" ht="25.5" hidden="1" customHeight="1" x14ac:dyDescent="0.3"/>
    <row r="62" ht="25.5" hidden="1" customHeight="1" x14ac:dyDescent="0.3"/>
    <row r="63" ht="14.4" x14ac:dyDescent="0.3"/>
  </sheetData>
  <mergeCells count="120"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5"/>
  <sheetViews>
    <sheetView showGridLines="0" zoomScale="110" zoomScaleNormal="110" workbookViewId="0">
      <selection activeCell="A33" sqref="A33:Q33"/>
    </sheetView>
  </sheetViews>
  <sheetFormatPr defaultColWidth="0" defaultRowHeight="15" customHeight="1" zeroHeight="1" x14ac:dyDescent="0.3"/>
  <cols>
    <col min="1" max="1" width="6.6640625" style="111" customWidth="1"/>
    <col min="2" max="2" width="5.6640625" style="111" customWidth="1"/>
    <col min="3" max="3" width="4.6640625" style="111" customWidth="1"/>
    <col min="4" max="4" width="3.6640625" style="111" customWidth="1"/>
    <col min="5" max="5" width="15.6640625" style="111" customWidth="1"/>
    <col min="6" max="7" width="3.6640625" style="111" customWidth="1"/>
    <col min="8" max="8" width="8.6640625" style="111" customWidth="1"/>
    <col min="9" max="9" width="4.6640625" style="111" customWidth="1"/>
    <col min="10" max="12" width="3.6640625" style="111" customWidth="1"/>
    <col min="13" max="13" width="10.88671875" style="111" customWidth="1"/>
    <col min="14" max="14" width="5.6640625" style="111" customWidth="1"/>
    <col min="15" max="15" width="4.6640625" style="111" customWidth="1"/>
    <col min="16" max="16" width="6.6640625" style="111" customWidth="1"/>
    <col min="17" max="17" width="10.88671875" style="111" customWidth="1"/>
    <col min="18" max="18" width="15.6640625" style="111" customWidth="1"/>
    <col min="19" max="19" width="1.44140625" style="111" customWidth="1"/>
    <col min="20" max="16384" width="0" style="111" hidden="1"/>
  </cols>
  <sheetData>
    <row r="1" spans="1:18" ht="14.4" x14ac:dyDescent="0.3"/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441" t="s">
        <v>280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110"/>
      <c r="C7" s="110"/>
      <c r="D7" s="110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3.4" x14ac:dyDescent="0.45">
      <c r="A8" s="363" t="s">
        <v>2</v>
      </c>
      <c r="B8" s="364"/>
      <c r="C8" s="364"/>
      <c r="D8" s="364"/>
      <c r="E8" s="150">
        <f>'Missouri Cover'!$BP$2</f>
        <v>2024</v>
      </c>
      <c r="F8" s="388" t="s">
        <v>337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90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346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8"/>
    </row>
    <row r="12" spans="1:18" ht="30" customHeight="1" x14ac:dyDescent="0.3">
      <c r="A12" s="19" t="s">
        <v>71</v>
      </c>
      <c r="B12" s="445" t="s">
        <v>72</v>
      </c>
      <c r="C12" s="446"/>
      <c r="D12" s="445" t="s">
        <v>73</v>
      </c>
      <c r="E12" s="445"/>
      <c r="F12" s="445"/>
      <c r="G12" s="445"/>
      <c r="H12" s="445"/>
      <c r="I12" s="445"/>
      <c r="J12" s="445"/>
      <c r="K12" s="445"/>
      <c r="L12" s="446"/>
      <c r="M12" s="445" t="s">
        <v>74</v>
      </c>
      <c r="N12" s="445"/>
      <c r="O12" s="445"/>
      <c r="P12" s="445"/>
      <c r="Q12" s="445"/>
      <c r="R12" s="446"/>
    </row>
    <row r="13" spans="1:18" ht="30" customHeight="1" x14ac:dyDescent="0.3">
      <c r="A13" s="20">
        <v>1</v>
      </c>
      <c r="B13" s="438"/>
      <c r="C13" s="438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</row>
    <row r="14" spans="1:18" ht="30" customHeight="1" x14ac:dyDescent="0.3">
      <c r="A14" s="20">
        <v>2</v>
      </c>
      <c r="B14" s="438"/>
      <c r="C14" s="438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</row>
    <row r="15" spans="1:18" ht="30" customHeight="1" x14ac:dyDescent="0.3">
      <c r="A15" s="20">
        <v>3</v>
      </c>
      <c r="B15" s="438"/>
      <c r="C15" s="438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</row>
    <row r="16" spans="1:18" ht="30" customHeight="1" x14ac:dyDescent="0.3">
      <c r="A16" s="20">
        <v>4</v>
      </c>
      <c r="B16" s="438"/>
      <c r="C16" s="438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</row>
    <row r="17" spans="1:18" ht="30" customHeight="1" x14ac:dyDescent="0.3">
      <c r="A17" s="20">
        <v>5</v>
      </c>
      <c r="B17" s="438"/>
      <c r="C17" s="438"/>
      <c r="D17" s="373"/>
      <c r="E17" s="373"/>
      <c r="F17" s="373"/>
      <c r="G17" s="373"/>
      <c r="H17" s="373"/>
      <c r="I17" s="373"/>
      <c r="J17" s="373"/>
      <c r="K17" s="373"/>
      <c r="L17" s="373"/>
      <c r="M17" s="373"/>
      <c r="N17" s="373"/>
      <c r="O17" s="373"/>
      <c r="P17" s="373"/>
      <c r="Q17" s="373"/>
      <c r="R17" s="373"/>
    </row>
    <row r="18" spans="1:18" ht="9" customHeight="1" x14ac:dyDescent="0.3">
      <c r="A18" s="442"/>
      <c r="B18" s="443"/>
      <c r="C18" s="443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3"/>
      <c r="Q18" s="443"/>
      <c r="R18" s="444"/>
    </row>
    <row r="19" spans="1:18" ht="30" customHeight="1" x14ac:dyDescent="0.3">
      <c r="A19" s="19" t="s">
        <v>71</v>
      </c>
      <c r="B19" s="445" t="s">
        <v>72</v>
      </c>
      <c r="C19" s="446"/>
      <c r="D19" s="445" t="s">
        <v>281</v>
      </c>
      <c r="E19" s="445"/>
      <c r="F19" s="445"/>
      <c r="G19" s="445"/>
      <c r="H19" s="445"/>
      <c r="I19" s="445"/>
      <c r="J19" s="445"/>
      <c r="K19" s="445"/>
      <c r="L19" s="446"/>
      <c r="M19" s="445" t="s">
        <v>74</v>
      </c>
      <c r="N19" s="445"/>
      <c r="O19" s="445"/>
      <c r="P19" s="445"/>
      <c r="Q19" s="445"/>
      <c r="R19" s="446"/>
    </row>
    <row r="20" spans="1:18" ht="30" customHeight="1" x14ac:dyDescent="0.3">
      <c r="A20" s="20">
        <v>1</v>
      </c>
      <c r="B20" s="438"/>
      <c r="C20" s="438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</row>
    <row r="21" spans="1:18" ht="30" customHeight="1" x14ac:dyDescent="0.3">
      <c r="A21" s="20">
        <v>2</v>
      </c>
      <c r="B21" s="438"/>
      <c r="C21" s="438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</row>
    <row r="22" spans="1:18" ht="30" customHeight="1" x14ac:dyDescent="0.3">
      <c r="A22" s="20">
        <v>3</v>
      </c>
      <c r="B22" s="438"/>
      <c r="C22" s="438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</row>
    <row r="23" spans="1:18" ht="30" customHeight="1" x14ac:dyDescent="0.3">
      <c r="A23" s="20">
        <v>4</v>
      </c>
      <c r="B23" s="438"/>
      <c r="C23" s="438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</row>
    <row r="24" spans="1:18" ht="30" customHeight="1" x14ac:dyDescent="0.3">
      <c r="A24" s="20">
        <v>5</v>
      </c>
      <c r="B24" s="438"/>
      <c r="C24" s="438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</row>
    <row r="25" spans="1:18" ht="9" customHeight="1" x14ac:dyDescent="0.3">
      <c r="A25" s="442"/>
      <c r="B25" s="443"/>
      <c r="C25" s="443"/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4"/>
    </row>
    <row r="26" spans="1:18" ht="30" customHeight="1" x14ac:dyDescent="0.3">
      <c r="A26" s="19" t="s">
        <v>71</v>
      </c>
      <c r="B26" s="445" t="s">
        <v>72</v>
      </c>
      <c r="C26" s="446"/>
      <c r="D26" s="445" t="s">
        <v>161</v>
      </c>
      <c r="E26" s="445"/>
      <c r="F26" s="445"/>
      <c r="G26" s="445"/>
      <c r="H26" s="445"/>
      <c r="I26" s="445"/>
      <c r="J26" s="445"/>
      <c r="K26" s="445"/>
      <c r="L26" s="446"/>
      <c r="M26" s="445" t="s">
        <v>74</v>
      </c>
      <c r="N26" s="445"/>
      <c r="O26" s="445"/>
      <c r="P26" s="445"/>
      <c r="Q26" s="445"/>
      <c r="R26" s="446"/>
    </row>
    <row r="27" spans="1:18" ht="30" customHeight="1" x14ac:dyDescent="0.3">
      <c r="A27" s="20">
        <v>1</v>
      </c>
      <c r="B27" s="438"/>
      <c r="C27" s="438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</row>
    <row r="28" spans="1:18" ht="30" customHeight="1" x14ac:dyDescent="0.3">
      <c r="A28" s="20">
        <v>2</v>
      </c>
      <c r="B28" s="438"/>
      <c r="C28" s="438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3"/>
    </row>
    <row r="29" spans="1:18" ht="30" customHeight="1" x14ac:dyDescent="0.3">
      <c r="A29" s="20">
        <v>3</v>
      </c>
      <c r="B29" s="438"/>
      <c r="C29" s="438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</row>
    <row r="30" spans="1:18" ht="30" customHeight="1" x14ac:dyDescent="0.3">
      <c r="A30" s="20">
        <v>4</v>
      </c>
      <c r="B30" s="438"/>
      <c r="C30" s="438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3"/>
    </row>
    <row r="31" spans="1:18" ht="30" customHeight="1" x14ac:dyDescent="0.3">
      <c r="A31" s="20">
        <v>5</v>
      </c>
      <c r="B31" s="438"/>
      <c r="C31" s="438"/>
      <c r="D31" s="373"/>
      <c r="E31" s="373"/>
      <c r="F31" s="373"/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</row>
    <row r="32" spans="1:18" ht="15" customHeight="1" x14ac:dyDescent="0.3">
      <c r="A32" s="374"/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75"/>
      <c r="Q32" s="375"/>
      <c r="R32" s="376"/>
    </row>
    <row r="33" spans="1:18" ht="26.25" customHeight="1" x14ac:dyDescent="0.3">
      <c r="A33" s="439">
        <v>45292</v>
      </c>
      <c r="B33" s="440"/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21" t="s">
        <v>282</v>
      </c>
    </row>
    <row r="34" spans="1:18" ht="21" x14ac:dyDescent="0.3">
      <c r="A34" s="1"/>
      <c r="B34" s="2"/>
      <c r="C34" s="2"/>
      <c r="D34" s="2"/>
      <c r="E34" s="356" t="s">
        <v>0</v>
      </c>
      <c r="F34" s="357"/>
      <c r="G34" s="357"/>
      <c r="H34" s="357"/>
      <c r="I34" s="357"/>
      <c r="J34" s="357"/>
      <c r="K34" s="357"/>
      <c r="L34" s="357"/>
      <c r="M34" s="357"/>
      <c r="N34" s="357"/>
      <c r="O34" s="3"/>
      <c r="P34" s="3"/>
      <c r="Q34" s="3"/>
      <c r="R34" s="4"/>
    </row>
    <row r="35" spans="1:18" ht="22.5" customHeight="1" x14ac:dyDescent="0.3">
      <c r="A35" s="5"/>
      <c r="B35" s="6"/>
      <c r="C35" s="6"/>
      <c r="D35" s="6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441" t="s">
        <v>283</v>
      </c>
      <c r="P35" s="360"/>
      <c r="Q35" s="360"/>
      <c r="R35" s="361"/>
    </row>
    <row r="36" spans="1:18" ht="15" customHeight="1" x14ac:dyDescent="0.3">
      <c r="A36" s="5"/>
      <c r="B36" s="6"/>
      <c r="C36" s="6"/>
      <c r="D36" s="6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62"/>
      <c r="P36" s="362"/>
      <c r="Q36" s="362"/>
      <c r="R36" s="361"/>
    </row>
    <row r="37" spans="1:18" ht="15" customHeight="1" x14ac:dyDescent="0.3">
      <c r="A37" s="5"/>
      <c r="B37" s="6"/>
      <c r="C37" s="6"/>
      <c r="D37" s="6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62"/>
      <c r="P37" s="362"/>
      <c r="Q37" s="362"/>
      <c r="R37" s="361"/>
    </row>
    <row r="38" spans="1:18" ht="15" customHeight="1" x14ac:dyDescent="0.3">
      <c r="A38" s="5"/>
      <c r="B38" s="6"/>
      <c r="C38" s="7" t="s">
        <v>1</v>
      </c>
      <c r="D38" s="8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60"/>
      <c r="P38" s="360"/>
      <c r="Q38" s="360"/>
      <c r="R38" s="361"/>
    </row>
    <row r="39" spans="1:18" ht="15.75" customHeight="1" x14ac:dyDescent="0.3">
      <c r="A39" s="5"/>
      <c r="B39" s="110"/>
      <c r="C39" s="110"/>
      <c r="D39" s="110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62"/>
      <c r="P39" s="362"/>
      <c r="Q39" s="362"/>
      <c r="R39" s="361"/>
    </row>
    <row r="40" spans="1:18" ht="23.4" x14ac:dyDescent="0.45">
      <c r="A40" s="363" t="s">
        <v>2</v>
      </c>
      <c r="B40" s="364"/>
      <c r="C40" s="364"/>
      <c r="D40" s="364"/>
      <c r="E40" s="150">
        <f>'Missouri Cover'!$BP$2</f>
        <v>2024</v>
      </c>
      <c r="F40" s="388" t="s">
        <v>337</v>
      </c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90"/>
    </row>
    <row r="41" spans="1:18" ht="18" customHeight="1" x14ac:dyDescent="0.3">
      <c r="A41" s="351" t="s">
        <v>3</v>
      </c>
      <c r="B41" s="352"/>
      <c r="C41" s="352"/>
      <c r="D41" s="352"/>
      <c r="E41" s="352"/>
      <c r="F41" s="352"/>
      <c r="G41" s="353"/>
      <c r="H41" s="353"/>
      <c r="I41" s="352"/>
      <c r="J41" s="352"/>
      <c r="K41" s="352"/>
      <c r="L41" s="354"/>
      <c r="M41" s="355" t="s">
        <v>4</v>
      </c>
      <c r="N41" s="181"/>
      <c r="O41" s="181"/>
      <c r="P41" s="181"/>
      <c r="Q41" s="181"/>
      <c r="R41" s="182"/>
    </row>
    <row r="42" spans="1:18" ht="30" customHeight="1" x14ac:dyDescent="0.3">
      <c r="A42" s="342" t="str">
        <f>A10</f>
        <v/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4"/>
      <c r="M42" s="345" t="str">
        <f>M10</f>
        <v/>
      </c>
      <c r="N42" s="287"/>
      <c r="O42" s="287"/>
      <c r="P42" s="287"/>
      <c r="Q42" s="287"/>
      <c r="R42" s="289"/>
    </row>
    <row r="43" spans="1:18" ht="30" customHeight="1" x14ac:dyDescent="0.3">
      <c r="A43" s="430" t="s">
        <v>75</v>
      </c>
      <c r="B43" s="406"/>
      <c r="C43" s="406"/>
      <c r="D43" s="406"/>
      <c r="E43" s="406"/>
      <c r="F43" s="431" t="s">
        <v>76</v>
      </c>
      <c r="G43" s="431"/>
      <c r="H43" s="431"/>
      <c r="I43" s="431"/>
      <c r="J43" s="431"/>
      <c r="K43" s="431"/>
      <c r="L43" s="431"/>
      <c r="M43" s="430" t="s">
        <v>77</v>
      </c>
      <c r="N43" s="406"/>
      <c r="O43" s="406"/>
      <c r="P43" s="406"/>
      <c r="Q43" s="432" t="s">
        <v>78</v>
      </c>
      <c r="R43" s="433"/>
    </row>
    <row r="44" spans="1:18" ht="30" customHeight="1" x14ac:dyDescent="0.3">
      <c r="A44" s="434" t="s">
        <v>162</v>
      </c>
      <c r="B44" s="435"/>
      <c r="C44" s="435"/>
      <c r="D44" s="435"/>
      <c r="E44" s="435"/>
      <c r="F44" s="425" t="s">
        <v>284</v>
      </c>
      <c r="G44" s="436"/>
      <c r="H44" s="436"/>
      <c r="I44" s="436"/>
      <c r="J44" s="436"/>
      <c r="K44" s="436"/>
      <c r="L44" s="436"/>
      <c r="M44" s="437"/>
      <c r="N44" s="437"/>
      <c r="O44" s="437"/>
      <c r="P44" s="437"/>
      <c r="Q44" s="423"/>
      <c r="R44" s="423"/>
    </row>
    <row r="45" spans="1:18" ht="30" customHeight="1" x14ac:dyDescent="0.3">
      <c r="A45" s="397" t="s">
        <v>79</v>
      </c>
      <c r="B45" s="424"/>
      <c r="C45" s="424"/>
      <c r="D45" s="424"/>
      <c r="E45" s="424"/>
      <c r="F45" s="429" t="s">
        <v>285</v>
      </c>
      <c r="G45" s="429"/>
      <c r="H45" s="429"/>
      <c r="I45" s="429"/>
      <c r="J45" s="429"/>
      <c r="K45" s="429"/>
      <c r="L45" s="429"/>
      <c r="M45" s="412">
        <f>M46+M47</f>
        <v>0</v>
      </c>
      <c r="N45" s="413"/>
      <c r="O45" s="413"/>
      <c r="P45" s="413"/>
      <c r="Q45" s="413">
        <f>Q46+Q47</f>
        <v>0</v>
      </c>
      <c r="R45" s="413"/>
    </row>
    <row r="46" spans="1:18" ht="30" customHeight="1" x14ac:dyDescent="0.3">
      <c r="A46" s="427" t="s">
        <v>80</v>
      </c>
      <c r="B46" s="428"/>
      <c r="C46" s="428"/>
      <c r="D46" s="428"/>
      <c r="E46" s="428"/>
      <c r="F46" s="410"/>
      <c r="G46" s="421"/>
      <c r="H46" s="421"/>
      <c r="I46" s="421"/>
      <c r="J46" s="421"/>
      <c r="K46" s="421"/>
      <c r="L46" s="421"/>
      <c r="M46" s="422"/>
      <c r="N46" s="422"/>
      <c r="O46" s="422"/>
      <c r="P46" s="422"/>
      <c r="Q46" s="423"/>
      <c r="R46" s="423"/>
    </row>
    <row r="47" spans="1:18" ht="30" customHeight="1" x14ac:dyDescent="0.3">
      <c r="A47" s="427" t="s">
        <v>81</v>
      </c>
      <c r="B47" s="428"/>
      <c r="C47" s="428"/>
      <c r="D47" s="428"/>
      <c r="E47" s="428"/>
      <c r="F47" s="410"/>
      <c r="G47" s="421"/>
      <c r="H47" s="421"/>
      <c r="I47" s="421"/>
      <c r="J47" s="421"/>
      <c r="K47" s="421"/>
      <c r="L47" s="421"/>
      <c r="M47" s="422"/>
      <c r="N47" s="422"/>
      <c r="O47" s="422"/>
      <c r="P47" s="422"/>
      <c r="Q47" s="423"/>
      <c r="R47" s="423"/>
    </row>
    <row r="48" spans="1:18" ht="30" customHeight="1" x14ac:dyDescent="0.3">
      <c r="A48" s="397" t="s">
        <v>286</v>
      </c>
      <c r="B48" s="424"/>
      <c r="C48" s="424"/>
      <c r="D48" s="424"/>
      <c r="E48" s="424"/>
      <c r="F48" s="425" t="s">
        <v>287</v>
      </c>
      <c r="G48" s="425"/>
      <c r="H48" s="425"/>
      <c r="I48" s="425"/>
      <c r="J48" s="425"/>
      <c r="K48" s="425"/>
      <c r="L48" s="425"/>
      <c r="M48" s="422"/>
      <c r="N48" s="422"/>
      <c r="O48" s="422"/>
      <c r="P48" s="422"/>
      <c r="Q48" s="423"/>
      <c r="R48" s="423"/>
    </row>
    <row r="49" spans="1:20" ht="30" customHeight="1" x14ac:dyDescent="0.3">
      <c r="A49" s="397" t="s">
        <v>288</v>
      </c>
      <c r="B49" s="424"/>
      <c r="C49" s="424"/>
      <c r="D49" s="424"/>
      <c r="E49" s="424"/>
      <c r="F49" s="425" t="s">
        <v>289</v>
      </c>
      <c r="G49" s="411"/>
      <c r="H49" s="411"/>
      <c r="I49" s="411"/>
      <c r="J49" s="411"/>
      <c r="K49" s="411"/>
      <c r="L49" s="411"/>
      <c r="M49" s="422"/>
      <c r="N49" s="422"/>
      <c r="O49" s="422"/>
      <c r="P49" s="422"/>
      <c r="Q49" s="423"/>
      <c r="R49" s="423"/>
      <c r="S49" s="22"/>
      <c r="T49" s="22"/>
    </row>
    <row r="50" spans="1:20" ht="30" customHeight="1" x14ac:dyDescent="0.3">
      <c r="A50" s="397" t="s">
        <v>290</v>
      </c>
      <c r="B50" s="424"/>
      <c r="C50" s="424"/>
      <c r="D50" s="424"/>
      <c r="E50" s="424"/>
      <c r="F50" s="410" t="s">
        <v>291</v>
      </c>
      <c r="G50" s="421"/>
      <c r="H50" s="421"/>
      <c r="I50" s="421"/>
      <c r="J50" s="421"/>
      <c r="K50" s="421"/>
      <c r="L50" s="421"/>
      <c r="M50" s="422"/>
      <c r="N50" s="422"/>
      <c r="O50" s="422"/>
      <c r="P50" s="422"/>
      <c r="Q50" s="423"/>
      <c r="R50" s="423"/>
    </row>
    <row r="51" spans="1:20" ht="30" customHeight="1" x14ac:dyDescent="0.3">
      <c r="A51" s="397" t="s">
        <v>292</v>
      </c>
      <c r="B51" s="424"/>
      <c r="C51" s="424"/>
      <c r="D51" s="424"/>
      <c r="E51" s="424"/>
      <c r="F51" s="425" t="s">
        <v>293</v>
      </c>
      <c r="G51" s="425"/>
      <c r="H51" s="425"/>
      <c r="I51" s="425"/>
      <c r="J51" s="425"/>
      <c r="K51" s="425"/>
      <c r="L51" s="425"/>
      <c r="M51" s="422"/>
      <c r="N51" s="422"/>
      <c r="O51" s="422"/>
      <c r="P51" s="422"/>
      <c r="Q51" s="423"/>
      <c r="R51" s="423"/>
    </row>
    <row r="52" spans="1:20" ht="30" customHeight="1" x14ac:dyDescent="0.3">
      <c r="A52" s="397" t="s">
        <v>294</v>
      </c>
      <c r="B52" s="424"/>
      <c r="C52" s="424"/>
      <c r="D52" s="424"/>
      <c r="E52" s="424"/>
      <c r="F52" s="425" t="s">
        <v>295</v>
      </c>
      <c r="G52" s="425"/>
      <c r="H52" s="425"/>
      <c r="I52" s="425"/>
      <c r="J52" s="425"/>
      <c r="K52" s="425"/>
      <c r="L52" s="425"/>
      <c r="M52" s="422"/>
      <c r="N52" s="422"/>
      <c r="O52" s="422"/>
      <c r="P52" s="422"/>
      <c r="Q52" s="423"/>
      <c r="R52" s="423"/>
    </row>
    <row r="53" spans="1:20" ht="30" customHeight="1" x14ac:dyDescent="0.3">
      <c r="A53" s="397" t="s">
        <v>296</v>
      </c>
      <c r="B53" s="424"/>
      <c r="C53" s="424"/>
      <c r="D53" s="424"/>
      <c r="E53" s="424"/>
      <c r="F53" s="425" t="s">
        <v>297</v>
      </c>
      <c r="G53" s="425"/>
      <c r="H53" s="425"/>
      <c r="I53" s="425"/>
      <c r="J53" s="425"/>
      <c r="K53" s="425"/>
      <c r="L53" s="425"/>
      <c r="M53" s="422"/>
      <c r="N53" s="422"/>
      <c r="O53" s="422"/>
      <c r="P53" s="422"/>
      <c r="Q53" s="423"/>
      <c r="R53" s="423"/>
    </row>
    <row r="54" spans="1:20" ht="30" customHeight="1" x14ac:dyDescent="0.3">
      <c r="A54" s="397" t="s">
        <v>298</v>
      </c>
      <c r="B54" s="424"/>
      <c r="C54" s="424"/>
      <c r="D54" s="424"/>
      <c r="E54" s="424"/>
      <c r="F54" s="425" t="s">
        <v>299</v>
      </c>
      <c r="G54" s="425"/>
      <c r="H54" s="425"/>
      <c r="I54" s="425"/>
      <c r="J54" s="425"/>
      <c r="K54" s="425"/>
      <c r="L54" s="425"/>
      <c r="M54" s="422"/>
      <c r="N54" s="422"/>
      <c r="O54" s="422"/>
      <c r="P54" s="422"/>
      <c r="Q54" s="423"/>
      <c r="R54" s="423"/>
    </row>
    <row r="55" spans="1:20" ht="30" customHeight="1" x14ac:dyDescent="0.3">
      <c r="A55" s="397" t="s">
        <v>300</v>
      </c>
      <c r="B55" s="424"/>
      <c r="C55" s="424"/>
      <c r="D55" s="424"/>
      <c r="E55" s="424"/>
      <c r="F55" s="425" t="s">
        <v>163</v>
      </c>
      <c r="G55" s="425"/>
      <c r="H55" s="425"/>
      <c r="I55" s="425"/>
      <c r="J55" s="425"/>
      <c r="K55" s="425"/>
      <c r="L55" s="425"/>
      <c r="M55" s="422"/>
      <c r="N55" s="422"/>
      <c r="O55" s="422"/>
      <c r="P55" s="422"/>
      <c r="Q55" s="426"/>
      <c r="R55" s="426"/>
      <c r="S55" s="22"/>
      <c r="T55" s="22"/>
    </row>
    <row r="56" spans="1:20" ht="30" customHeight="1" x14ac:dyDescent="0.3">
      <c r="A56" s="397" t="s">
        <v>301</v>
      </c>
      <c r="B56" s="424"/>
      <c r="C56" s="424"/>
      <c r="D56" s="424"/>
      <c r="E56" s="424"/>
      <c r="F56" s="425" t="s">
        <v>302</v>
      </c>
      <c r="G56" s="425"/>
      <c r="H56" s="425"/>
      <c r="I56" s="425"/>
      <c r="J56" s="425"/>
      <c r="K56" s="425"/>
      <c r="L56" s="425"/>
      <c r="M56" s="422"/>
      <c r="N56" s="422"/>
      <c r="O56" s="422"/>
      <c r="P56" s="422"/>
      <c r="Q56" s="423"/>
      <c r="R56" s="423"/>
    </row>
    <row r="57" spans="1:20" ht="30" customHeight="1" x14ac:dyDescent="0.3">
      <c r="A57" s="397" t="s">
        <v>303</v>
      </c>
      <c r="B57" s="409"/>
      <c r="C57" s="409"/>
      <c r="D57" s="409"/>
      <c r="E57" s="409"/>
      <c r="F57" s="410" t="s">
        <v>304</v>
      </c>
      <c r="G57" s="411"/>
      <c r="H57" s="411"/>
      <c r="I57" s="411"/>
      <c r="J57" s="411"/>
      <c r="K57" s="411"/>
      <c r="L57" s="411"/>
      <c r="M57" s="412">
        <f>M44+M45+M48+M49+M50+M51+M52+M53+M54+M55+M56</f>
        <v>0</v>
      </c>
      <c r="N57" s="412"/>
      <c r="O57" s="412"/>
      <c r="P57" s="412"/>
      <c r="Q57" s="413">
        <f>Q44+Q45+Q48+Q49+Q50+Q51+Q52+Q53+Q54+Q55+Q56</f>
        <v>0</v>
      </c>
      <c r="R57" s="420"/>
    </row>
    <row r="58" spans="1:20" ht="44.25" customHeight="1" x14ac:dyDescent="0.3">
      <c r="A58" s="397" t="s">
        <v>305</v>
      </c>
      <c r="B58" s="409"/>
      <c r="C58" s="409"/>
      <c r="D58" s="409"/>
      <c r="E58" s="409"/>
      <c r="F58" s="410" t="s">
        <v>306</v>
      </c>
      <c r="G58" s="421"/>
      <c r="H58" s="421"/>
      <c r="I58" s="421"/>
      <c r="J58" s="421"/>
      <c r="K58" s="421"/>
      <c r="L58" s="421"/>
      <c r="M58" s="422"/>
      <c r="N58" s="422"/>
      <c r="O58" s="422"/>
      <c r="P58" s="422"/>
      <c r="Q58" s="423"/>
      <c r="R58" s="423"/>
      <c r="S58" s="22"/>
      <c r="T58" s="22"/>
    </row>
    <row r="59" spans="1:20" ht="30" customHeight="1" x14ac:dyDescent="0.3">
      <c r="A59" s="397" t="s">
        <v>307</v>
      </c>
      <c r="B59" s="409"/>
      <c r="C59" s="409"/>
      <c r="D59" s="409"/>
      <c r="E59" s="409"/>
      <c r="F59" s="410" t="s">
        <v>308</v>
      </c>
      <c r="G59" s="411"/>
      <c r="H59" s="411"/>
      <c r="I59" s="411"/>
      <c r="J59" s="411"/>
      <c r="K59" s="411"/>
      <c r="L59" s="411"/>
      <c r="M59" s="412">
        <f>M57-M58</f>
        <v>0</v>
      </c>
      <c r="N59" s="412"/>
      <c r="O59" s="412"/>
      <c r="P59" s="412"/>
      <c r="Q59" s="413">
        <f>Q57-Q58</f>
        <v>0</v>
      </c>
      <c r="R59" s="413"/>
    </row>
    <row r="60" spans="1:20" ht="9" customHeight="1" x14ac:dyDescent="0.3">
      <c r="A60" s="414"/>
      <c r="B60" s="415"/>
      <c r="C60" s="415"/>
      <c r="D60" s="415"/>
      <c r="E60" s="415"/>
      <c r="F60" s="416"/>
      <c r="G60" s="416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</row>
    <row r="61" spans="1:20" ht="30" customHeight="1" x14ac:dyDescent="0.3">
      <c r="A61" s="417" t="s">
        <v>82</v>
      </c>
      <c r="B61" s="418"/>
      <c r="C61" s="418"/>
      <c r="D61" s="418"/>
      <c r="E61" s="418"/>
      <c r="F61" s="418"/>
      <c r="G61" s="418"/>
      <c r="H61" s="418"/>
      <c r="I61" s="418"/>
      <c r="J61" s="418"/>
      <c r="K61" s="418"/>
      <c r="L61" s="418"/>
      <c r="M61" s="419" t="s">
        <v>164</v>
      </c>
      <c r="N61" s="419"/>
      <c r="O61" s="419"/>
      <c r="P61" s="419"/>
      <c r="Q61" s="419" t="s">
        <v>165</v>
      </c>
      <c r="R61" s="419"/>
    </row>
    <row r="62" spans="1:20" ht="30" customHeight="1" x14ac:dyDescent="0.3">
      <c r="A62" s="404"/>
      <c r="B62" s="398"/>
      <c r="C62" s="398"/>
      <c r="D62" s="398"/>
      <c r="E62" s="398"/>
      <c r="F62" s="398"/>
      <c r="G62" s="398"/>
      <c r="H62" s="398"/>
      <c r="I62" s="398"/>
      <c r="J62" s="398"/>
      <c r="K62" s="398"/>
      <c r="L62" s="398"/>
      <c r="M62" s="122" t="s">
        <v>309</v>
      </c>
      <c r="N62" s="405" t="s">
        <v>166</v>
      </c>
      <c r="O62" s="406"/>
      <c r="P62" s="406"/>
      <c r="Q62" s="122" t="s">
        <v>309</v>
      </c>
      <c r="R62" s="122" t="s">
        <v>166</v>
      </c>
    </row>
    <row r="63" spans="1:20" ht="30" customHeight="1" x14ac:dyDescent="0.3">
      <c r="A63" s="397" t="s">
        <v>310</v>
      </c>
      <c r="B63" s="398"/>
      <c r="C63" s="398"/>
      <c r="D63" s="398"/>
      <c r="E63" s="398"/>
      <c r="F63" s="398"/>
      <c r="G63" s="398"/>
      <c r="H63" s="398"/>
      <c r="I63" s="398"/>
      <c r="J63" s="398"/>
      <c r="K63" s="398"/>
      <c r="L63" s="398"/>
      <c r="M63" s="114"/>
      <c r="N63" s="407"/>
      <c r="O63" s="408"/>
      <c r="P63" s="408"/>
      <c r="Q63" s="114"/>
      <c r="R63" s="114"/>
    </row>
    <row r="64" spans="1:20" ht="30" customHeight="1" x14ac:dyDescent="0.3">
      <c r="A64" s="397" t="s">
        <v>311</v>
      </c>
      <c r="B64" s="398"/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114"/>
      <c r="N64" s="407"/>
      <c r="O64" s="408"/>
      <c r="P64" s="408"/>
      <c r="Q64" s="114"/>
      <c r="R64" s="114"/>
    </row>
    <row r="65" spans="1:18" ht="30" customHeight="1" x14ac:dyDescent="0.3">
      <c r="A65" s="397" t="s">
        <v>167</v>
      </c>
      <c r="B65" s="398"/>
      <c r="C65" s="398"/>
      <c r="D65" s="398"/>
      <c r="E65" s="398"/>
      <c r="F65" s="398"/>
      <c r="G65" s="398"/>
      <c r="H65" s="398"/>
      <c r="I65" s="398"/>
      <c r="J65" s="398"/>
      <c r="K65" s="398"/>
      <c r="L65" s="398"/>
      <c r="M65" s="399"/>
      <c r="N65" s="400"/>
      <c r="O65" s="400"/>
      <c r="P65" s="400"/>
      <c r="Q65" s="401"/>
      <c r="R65" s="401"/>
    </row>
    <row r="66" spans="1:18" ht="30" customHeight="1" x14ac:dyDescent="0.3">
      <c r="A66" s="402" t="s">
        <v>168</v>
      </c>
      <c r="B66" s="403"/>
      <c r="C66" s="403"/>
      <c r="D66" s="403"/>
      <c r="E66" s="403"/>
      <c r="F66" s="403"/>
      <c r="G66" s="403"/>
      <c r="H66" s="403"/>
      <c r="I66" s="403"/>
      <c r="J66" s="403"/>
      <c r="K66" s="403"/>
      <c r="L66" s="403"/>
      <c r="M66" s="393"/>
      <c r="N66" s="393"/>
      <c r="O66" s="393"/>
      <c r="P66" s="393"/>
      <c r="Q66" s="394"/>
      <c r="R66" s="394"/>
    </row>
    <row r="67" spans="1:18" ht="30" customHeight="1" x14ac:dyDescent="0.3">
      <c r="A67" s="402" t="s">
        <v>169</v>
      </c>
      <c r="B67" s="403"/>
      <c r="C67" s="403"/>
      <c r="D67" s="403"/>
      <c r="E67" s="403"/>
      <c r="F67" s="403"/>
      <c r="G67" s="403"/>
      <c r="H67" s="403"/>
      <c r="I67" s="403"/>
      <c r="J67" s="403"/>
      <c r="K67" s="403"/>
      <c r="L67" s="403"/>
      <c r="M67" s="393"/>
      <c r="N67" s="393"/>
      <c r="O67" s="393"/>
      <c r="P67" s="393"/>
      <c r="Q67" s="394"/>
      <c r="R67" s="394"/>
    </row>
    <row r="68" spans="1:18" ht="30" customHeight="1" x14ac:dyDescent="0.3">
      <c r="A68" s="391" t="s">
        <v>312</v>
      </c>
      <c r="B68" s="392"/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393"/>
      <c r="N68" s="393"/>
      <c r="O68" s="393"/>
      <c r="P68" s="393"/>
      <c r="Q68" s="394"/>
      <c r="R68" s="394"/>
    </row>
    <row r="69" spans="1:18" ht="10.199999999999999" customHeight="1" x14ac:dyDescent="0.3">
      <c r="A69" s="374"/>
      <c r="B69" s="375"/>
      <c r="C69" s="375"/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6"/>
    </row>
    <row r="70" spans="1:18" ht="26.4" customHeight="1" x14ac:dyDescent="0.3">
      <c r="A70" s="395">
        <v>44927</v>
      </c>
      <c r="B70" s="396"/>
      <c r="C70" s="396"/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113" t="s">
        <v>313</v>
      </c>
    </row>
    <row r="71" spans="1:18" ht="6.75" customHeight="1" x14ac:dyDescent="0.3">
      <c r="A71" s="24"/>
      <c r="B71" s="24"/>
      <c r="C71" s="24"/>
      <c r="D71" s="24"/>
      <c r="E71" s="25"/>
      <c r="F71" s="25"/>
      <c r="G71" s="25"/>
      <c r="H71" s="25"/>
      <c r="I71" s="25"/>
      <c r="J71" s="25"/>
      <c r="K71" s="25"/>
      <c r="L71" s="25"/>
      <c r="M71" s="26"/>
      <c r="N71" s="26"/>
      <c r="O71" s="26"/>
      <c r="P71" s="26"/>
      <c r="Q71" s="26"/>
      <c r="R71" s="27"/>
    </row>
    <row r="72" spans="1:18" ht="31.2" hidden="1" x14ac:dyDescent="0.3">
      <c r="A72" s="24"/>
      <c r="B72" s="24"/>
      <c r="C72" s="24"/>
      <c r="D72" s="24"/>
      <c r="E72" s="25"/>
      <c r="F72" s="25"/>
      <c r="G72" s="25"/>
      <c r="H72" s="25"/>
      <c r="I72" s="25"/>
      <c r="J72" s="25"/>
      <c r="K72" s="25"/>
      <c r="L72" s="25"/>
      <c r="M72" s="26"/>
      <c r="N72" s="26"/>
      <c r="O72" s="26"/>
      <c r="P72" s="26"/>
      <c r="Q72" s="26"/>
      <c r="R72" s="27"/>
    </row>
    <row r="73" spans="1:18" ht="18" hidden="1" customHeight="1" x14ac:dyDescent="0.3">
      <c r="A73" s="24"/>
      <c r="B73" s="24"/>
      <c r="C73" s="24"/>
      <c r="D73" s="24"/>
      <c r="E73" s="28"/>
      <c r="F73" s="29"/>
      <c r="G73" s="29"/>
      <c r="H73" s="29"/>
      <c r="I73" s="29"/>
      <c r="J73" s="29"/>
      <c r="K73" s="29"/>
      <c r="L73" s="29"/>
      <c r="M73" s="29"/>
      <c r="N73" s="29"/>
      <c r="O73" s="30"/>
      <c r="P73" s="30"/>
      <c r="Q73" s="30"/>
      <c r="R73" s="30"/>
    </row>
    <row r="74" spans="1:18" ht="18" hidden="1" customHeight="1" x14ac:dyDescent="0.3">
      <c r="A74" s="24"/>
      <c r="B74" s="24"/>
      <c r="C74" s="24"/>
      <c r="D74" s="24"/>
      <c r="E74" s="31"/>
      <c r="F74" s="32"/>
      <c r="G74" s="32"/>
      <c r="H74" s="32"/>
      <c r="I74" s="32"/>
      <c r="J74" s="32"/>
      <c r="K74" s="32"/>
      <c r="L74" s="32"/>
      <c r="M74" s="32"/>
      <c r="N74" s="32"/>
      <c r="O74" s="30"/>
      <c r="P74" s="30"/>
      <c r="Q74" s="30"/>
      <c r="R74" s="30"/>
    </row>
    <row r="75" spans="1:18" s="36" customFormat="1" ht="9" hidden="1" customHeight="1" x14ac:dyDescent="0.35">
      <c r="A75" s="24"/>
      <c r="B75" s="24"/>
      <c r="C75" s="24"/>
      <c r="D75" s="24"/>
      <c r="E75" s="33"/>
      <c r="F75" s="34"/>
      <c r="G75" s="34"/>
      <c r="H75" s="34"/>
      <c r="I75" s="35"/>
      <c r="J75" s="35"/>
      <c r="K75" s="35"/>
      <c r="L75" s="35"/>
      <c r="M75" s="35"/>
      <c r="N75" s="35"/>
      <c r="O75" s="35"/>
      <c r="P75" s="35"/>
      <c r="Q75" s="35"/>
      <c r="R75" s="24"/>
    </row>
    <row r="76" spans="1:18" ht="33" hidden="1" customHeight="1" x14ac:dyDescent="0.45">
      <c r="A76" s="24"/>
      <c r="B76" s="24"/>
      <c r="C76" s="24"/>
      <c r="D76" s="24"/>
      <c r="E76" s="37"/>
      <c r="F76" s="27"/>
      <c r="G76" s="38"/>
      <c r="H76" s="38"/>
      <c r="I76" s="39"/>
      <c r="J76" s="40"/>
      <c r="K76" s="40"/>
      <c r="L76" s="40"/>
      <c r="M76" s="40"/>
      <c r="N76" s="40"/>
      <c r="O76" s="40"/>
      <c r="P76" s="40"/>
      <c r="Q76" s="40"/>
      <c r="R76" s="41"/>
    </row>
    <row r="77" spans="1:18" ht="18.75" hidden="1" customHeight="1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/>
      <c r="Q77" s="43"/>
      <c r="R77" s="43"/>
    </row>
    <row r="78" spans="1:18" ht="30" hidden="1" customHeight="1" x14ac:dyDescent="0.3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5"/>
      <c r="N78" s="45"/>
      <c r="O78" s="45"/>
      <c r="P78" s="46"/>
      <c r="Q78" s="46"/>
      <c r="R78" s="46"/>
    </row>
    <row r="79" spans="1:18" ht="30" hidden="1" customHeight="1" x14ac:dyDescent="0.3">
      <c r="A79" s="4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30" hidden="1" customHeight="1" x14ac:dyDescent="0.3">
      <c r="A80" s="47"/>
      <c r="B80" s="48"/>
      <c r="C80" s="49"/>
      <c r="D80" s="50"/>
      <c r="E80" s="51"/>
      <c r="F80" s="51"/>
      <c r="G80" s="51"/>
      <c r="H80" s="51"/>
      <c r="I80" s="52"/>
      <c r="J80" s="53"/>
      <c r="K80" s="53"/>
      <c r="L80" s="53"/>
      <c r="M80" s="54"/>
      <c r="N80" s="55"/>
      <c r="O80" s="55"/>
      <c r="P80" s="55"/>
      <c r="Q80" s="55"/>
      <c r="R80" s="55"/>
    </row>
    <row r="81" spans="1:18" ht="30" hidden="1" customHeight="1" x14ac:dyDescent="0.3">
      <c r="A81" s="56"/>
      <c r="B81" s="49"/>
      <c r="C81" s="49"/>
      <c r="D81" s="51"/>
      <c r="E81" s="51"/>
      <c r="F81" s="51"/>
      <c r="G81" s="51"/>
      <c r="H81" s="51"/>
      <c r="I81" s="53"/>
      <c r="J81" s="53"/>
      <c r="K81" s="53"/>
      <c r="L81" s="53"/>
      <c r="M81" s="54"/>
      <c r="N81" s="51"/>
      <c r="O81" s="51"/>
      <c r="P81" s="51"/>
      <c r="Q81" s="57"/>
      <c r="R81" s="51"/>
    </row>
    <row r="82" spans="1:18" ht="30" hidden="1" customHeight="1" x14ac:dyDescent="0.3">
      <c r="A82" s="58"/>
      <c r="B82" s="51"/>
      <c r="C82" s="51"/>
      <c r="D82" s="59"/>
      <c r="E82" s="59"/>
      <c r="F82" s="59"/>
      <c r="G82" s="59"/>
      <c r="H82" s="59"/>
      <c r="I82" s="60"/>
      <c r="J82" s="60"/>
      <c r="K82" s="60"/>
      <c r="L82" s="60"/>
      <c r="M82" s="61"/>
      <c r="N82" s="24"/>
      <c r="O82" s="24"/>
      <c r="P82" s="24"/>
      <c r="Q82" s="62"/>
      <c r="R82" s="63"/>
    </row>
    <row r="83" spans="1:18" ht="30" hidden="1" customHeight="1" x14ac:dyDescent="0.3">
      <c r="A83" s="58"/>
      <c r="B83" s="51"/>
      <c r="C83" s="51"/>
      <c r="D83" s="27"/>
      <c r="E83" s="27"/>
      <c r="F83" s="27"/>
      <c r="G83" s="27"/>
      <c r="H83" s="27"/>
      <c r="I83" s="51"/>
      <c r="J83" s="51"/>
      <c r="K83" s="51"/>
      <c r="L83" s="51"/>
      <c r="M83" s="64"/>
      <c r="N83" s="65"/>
      <c r="O83" s="65"/>
      <c r="P83" s="65"/>
      <c r="Q83" s="66"/>
      <c r="R83" s="65"/>
    </row>
    <row r="84" spans="1:18" ht="30" hidden="1" customHeight="1" x14ac:dyDescent="0.3">
      <c r="A84" s="58"/>
      <c r="B84" s="51"/>
      <c r="C84" s="51"/>
      <c r="D84" s="27"/>
      <c r="E84" s="27"/>
      <c r="F84" s="27"/>
      <c r="G84" s="27"/>
      <c r="H84" s="27"/>
      <c r="I84" s="51"/>
      <c r="J84" s="51"/>
      <c r="K84" s="51"/>
      <c r="L84" s="51"/>
      <c r="M84" s="64"/>
      <c r="N84" s="65"/>
      <c r="O84" s="65"/>
      <c r="P84" s="65"/>
      <c r="Q84" s="66"/>
      <c r="R84" s="65"/>
    </row>
    <row r="85" spans="1:18" ht="30" hidden="1" customHeight="1" x14ac:dyDescent="0.3">
      <c r="A85" s="58"/>
      <c r="B85" s="51"/>
      <c r="C85" s="51"/>
      <c r="D85" s="27"/>
      <c r="E85" s="27"/>
      <c r="F85" s="27"/>
      <c r="G85" s="27"/>
      <c r="H85" s="27"/>
      <c r="I85" s="51"/>
      <c r="J85" s="51"/>
      <c r="K85" s="51"/>
      <c r="L85" s="51"/>
      <c r="M85" s="64"/>
      <c r="N85" s="65"/>
      <c r="O85" s="65"/>
      <c r="P85" s="65"/>
      <c r="Q85" s="66"/>
      <c r="R85" s="65"/>
    </row>
    <row r="86" spans="1:18" ht="30" hidden="1" customHeight="1" x14ac:dyDescent="0.3">
      <c r="A86" s="58"/>
      <c r="B86" s="51"/>
      <c r="C86" s="51"/>
      <c r="D86" s="67"/>
      <c r="E86" s="67"/>
      <c r="F86" s="67"/>
      <c r="G86" s="67"/>
      <c r="H86" s="67"/>
      <c r="I86" s="51"/>
      <c r="J86" s="51"/>
      <c r="K86" s="51"/>
      <c r="L86" s="51"/>
      <c r="M86" s="64"/>
      <c r="N86" s="65"/>
      <c r="O86" s="65"/>
      <c r="P86" s="65"/>
      <c r="Q86" s="66"/>
      <c r="R86" s="65"/>
    </row>
    <row r="87" spans="1:18" ht="30.75" hidden="1" customHeight="1" x14ac:dyDescent="0.3">
      <c r="A87" s="58"/>
      <c r="B87" s="51"/>
      <c r="C87" s="51"/>
      <c r="D87" s="27"/>
      <c r="E87" s="27"/>
      <c r="F87" s="27"/>
      <c r="G87" s="27"/>
      <c r="H87" s="27"/>
      <c r="I87" s="51"/>
      <c r="J87" s="51"/>
      <c r="K87" s="51"/>
      <c r="L87" s="51"/>
      <c r="M87" s="64"/>
      <c r="N87" s="65"/>
      <c r="O87" s="65"/>
      <c r="P87" s="65"/>
      <c r="Q87" s="66"/>
      <c r="R87" s="65"/>
    </row>
    <row r="88" spans="1:18" ht="30" hidden="1" customHeight="1" x14ac:dyDescent="0.3">
      <c r="A88" s="58"/>
      <c r="B88" s="51"/>
      <c r="C88" s="51"/>
      <c r="D88" s="27"/>
      <c r="E88" s="27"/>
      <c r="F88" s="27"/>
      <c r="G88" s="27"/>
      <c r="H88" s="27"/>
      <c r="I88" s="51"/>
      <c r="J88" s="51"/>
      <c r="K88" s="51"/>
      <c r="L88" s="51"/>
      <c r="M88" s="64"/>
      <c r="N88" s="65"/>
      <c r="O88" s="65"/>
      <c r="P88" s="65"/>
      <c r="Q88" s="66"/>
      <c r="R88" s="65"/>
    </row>
    <row r="89" spans="1:18" ht="30" hidden="1" customHeight="1" x14ac:dyDescent="0.3">
      <c r="A89" s="58"/>
      <c r="B89" s="51"/>
      <c r="C89" s="51"/>
      <c r="D89" s="27"/>
      <c r="E89" s="27"/>
      <c r="F89" s="27"/>
      <c r="G89" s="27"/>
      <c r="H89" s="27"/>
      <c r="I89" s="51"/>
      <c r="J89" s="51"/>
      <c r="K89" s="51"/>
      <c r="L89" s="51"/>
      <c r="M89" s="64"/>
      <c r="N89" s="65"/>
      <c r="O89" s="65"/>
      <c r="P89" s="65"/>
      <c r="Q89" s="66"/>
      <c r="R89" s="65"/>
    </row>
    <row r="90" spans="1:18" ht="30" hidden="1" customHeight="1" x14ac:dyDescent="0.3">
      <c r="A90" s="58"/>
      <c r="B90" s="51"/>
      <c r="C90" s="51"/>
      <c r="D90" s="27"/>
      <c r="E90" s="27"/>
      <c r="F90" s="27"/>
      <c r="G90" s="27"/>
      <c r="H90" s="27"/>
      <c r="I90" s="51"/>
      <c r="J90" s="51"/>
      <c r="K90" s="51"/>
      <c r="L90" s="51"/>
      <c r="M90" s="64"/>
      <c r="N90" s="65"/>
      <c r="O90" s="65"/>
      <c r="P90" s="65"/>
      <c r="Q90" s="66"/>
      <c r="R90" s="65"/>
    </row>
    <row r="91" spans="1:18" ht="30" hidden="1" customHeight="1" x14ac:dyDescent="0.3">
      <c r="A91" s="58"/>
      <c r="B91" s="51"/>
      <c r="C91" s="51"/>
      <c r="D91" s="27"/>
      <c r="E91" s="27"/>
      <c r="F91" s="27"/>
      <c r="G91" s="27"/>
      <c r="H91" s="27"/>
      <c r="I91" s="51"/>
      <c r="J91" s="51"/>
      <c r="K91" s="51"/>
      <c r="L91" s="51"/>
      <c r="M91" s="64"/>
      <c r="N91" s="65"/>
      <c r="O91" s="65"/>
      <c r="P91" s="65"/>
      <c r="Q91" s="66"/>
      <c r="R91" s="65"/>
    </row>
    <row r="92" spans="1:18" ht="30" hidden="1" customHeight="1" x14ac:dyDescent="0.3">
      <c r="A92" s="58"/>
      <c r="B92" s="51"/>
      <c r="C92" s="51"/>
      <c r="D92" s="68"/>
      <c r="E92" s="68"/>
      <c r="F92" s="68"/>
      <c r="G92" s="68"/>
      <c r="H92" s="68"/>
      <c r="I92" s="51"/>
      <c r="J92" s="51"/>
      <c r="K92" s="51"/>
      <c r="L92" s="51"/>
      <c r="M92" s="64"/>
      <c r="N92" s="65"/>
      <c r="O92" s="65"/>
      <c r="P92" s="65"/>
      <c r="Q92" s="66"/>
      <c r="R92" s="65"/>
    </row>
    <row r="93" spans="1:18" ht="30" hidden="1" customHeight="1" x14ac:dyDescent="0.3">
      <c r="A93" s="58"/>
      <c r="B93" s="51"/>
      <c r="C93" s="51"/>
      <c r="D93" s="59"/>
      <c r="E93" s="59"/>
      <c r="F93" s="59"/>
      <c r="G93" s="59"/>
      <c r="H93" s="59"/>
      <c r="I93" s="51"/>
      <c r="J93" s="51"/>
      <c r="K93" s="51"/>
      <c r="L93" s="51"/>
      <c r="M93" s="61"/>
      <c r="N93" s="24"/>
      <c r="O93" s="24"/>
      <c r="P93" s="24"/>
      <c r="Q93" s="62"/>
      <c r="R93" s="63"/>
    </row>
    <row r="94" spans="1:18" ht="30" hidden="1" customHeight="1" x14ac:dyDescent="0.3">
      <c r="A94" s="58"/>
      <c r="B94" s="51"/>
      <c r="C94" s="51"/>
      <c r="D94" s="27"/>
      <c r="E94" s="27"/>
      <c r="F94" s="27"/>
      <c r="G94" s="27"/>
      <c r="H94" s="27"/>
      <c r="I94" s="51"/>
      <c r="J94" s="51"/>
      <c r="K94" s="51"/>
      <c r="L94" s="51"/>
      <c r="M94" s="64"/>
      <c r="N94" s="65"/>
      <c r="O94" s="65"/>
      <c r="P94" s="65"/>
      <c r="Q94" s="66"/>
      <c r="R94" s="65"/>
    </row>
    <row r="95" spans="1:18" ht="30.75" hidden="1" customHeight="1" x14ac:dyDescent="0.3">
      <c r="A95" s="58"/>
      <c r="B95" s="51"/>
      <c r="C95" s="51"/>
      <c r="D95" s="27"/>
      <c r="E95" s="27"/>
      <c r="F95" s="27"/>
      <c r="G95" s="27"/>
      <c r="H95" s="27"/>
      <c r="I95" s="51"/>
      <c r="J95" s="51"/>
      <c r="K95" s="51"/>
      <c r="L95" s="51"/>
      <c r="M95" s="64"/>
      <c r="N95" s="65"/>
      <c r="O95" s="65"/>
      <c r="P95" s="65"/>
      <c r="Q95" s="66"/>
      <c r="R95" s="65"/>
    </row>
    <row r="96" spans="1:18" ht="30" hidden="1" customHeight="1" x14ac:dyDescent="0.3">
      <c r="A96" s="58"/>
      <c r="B96" s="51"/>
      <c r="C96" s="51"/>
      <c r="D96" s="27"/>
      <c r="E96" s="27"/>
      <c r="F96" s="27"/>
      <c r="G96" s="27"/>
      <c r="H96" s="27"/>
      <c r="I96" s="51"/>
      <c r="J96" s="51"/>
      <c r="K96" s="51"/>
      <c r="L96" s="51"/>
      <c r="M96" s="64"/>
      <c r="N96" s="65"/>
      <c r="O96" s="65"/>
      <c r="P96" s="65"/>
      <c r="Q96" s="66"/>
      <c r="R96" s="65"/>
    </row>
    <row r="97" spans="1:18" ht="30" hidden="1" customHeight="1" x14ac:dyDescent="0.3">
      <c r="A97" s="58"/>
      <c r="B97" s="51"/>
      <c r="C97" s="51"/>
      <c r="D97" s="27"/>
      <c r="E97" s="27"/>
      <c r="F97" s="27"/>
      <c r="G97" s="27"/>
      <c r="H97" s="27"/>
      <c r="I97" s="51"/>
      <c r="J97" s="51"/>
      <c r="K97" s="51"/>
      <c r="L97" s="51"/>
      <c r="M97" s="64"/>
      <c r="N97" s="65"/>
      <c r="O97" s="65"/>
      <c r="P97" s="65"/>
      <c r="Q97" s="66"/>
      <c r="R97" s="65"/>
    </row>
    <row r="98" spans="1:18" ht="30" hidden="1" customHeight="1" x14ac:dyDescent="0.3">
      <c r="A98" s="58"/>
      <c r="B98" s="51"/>
      <c r="C98" s="51"/>
      <c r="D98" s="27"/>
      <c r="E98" s="27"/>
      <c r="F98" s="27"/>
      <c r="G98" s="27"/>
      <c r="H98" s="27"/>
      <c r="I98" s="51"/>
      <c r="J98" s="51"/>
      <c r="K98" s="51"/>
      <c r="L98" s="51"/>
      <c r="M98" s="64"/>
      <c r="N98" s="65"/>
      <c r="O98" s="65"/>
      <c r="P98" s="65"/>
      <c r="Q98" s="66"/>
      <c r="R98" s="65"/>
    </row>
    <row r="99" spans="1:18" ht="30" hidden="1" customHeight="1" x14ac:dyDescent="0.3">
      <c r="A99" s="58"/>
      <c r="B99" s="51"/>
      <c r="C99" s="51"/>
      <c r="D99" s="27"/>
      <c r="E99" s="27"/>
      <c r="F99" s="27"/>
      <c r="G99" s="27"/>
      <c r="H99" s="27"/>
      <c r="I99" s="51"/>
      <c r="J99" s="51"/>
      <c r="K99" s="51"/>
      <c r="L99" s="51"/>
      <c r="M99" s="64"/>
      <c r="N99" s="65"/>
      <c r="O99" s="65"/>
      <c r="P99" s="65"/>
      <c r="Q99" s="66"/>
      <c r="R99" s="65"/>
    </row>
    <row r="100" spans="1:18" ht="30" hidden="1" customHeight="1" x14ac:dyDescent="0.3">
      <c r="A100" s="58"/>
      <c r="B100" s="51"/>
      <c r="C100" s="51"/>
      <c r="D100" s="27"/>
      <c r="E100" s="27"/>
      <c r="F100" s="27"/>
      <c r="G100" s="27"/>
      <c r="H100" s="27"/>
      <c r="I100" s="51"/>
      <c r="J100" s="51"/>
      <c r="K100" s="51"/>
      <c r="L100" s="51"/>
      <c r="M100" s="64"/>
      <c r="N100" s="65"/>
      <c r="O100" s="65"/>
      <c r="P100" s="65"/>
      <c r="Q100" s="66"/>
      <c r="R100" s="65"/>
    </row>
    <row r="101" spans="1:18" ht="30" hidden="1" customHeight="1" x14ac:dyDescent="0.3">
      <c r="A101" s="58"/>
      <c r="B101" s="51"/>
      <c r="C101" s="51"/>
      <c r="D101" s="27"/>
      <c r="E101" s="27"/>
      <c r="F101" s="27"/>
      <c r="G101" s="27"/>
      <c r="H101" s="27"/>
      <c r="I101" s="51"/>
      <c r="J101" s="51"/>
      <c r="K101" s="51"/>
      <c r="L101" s="51"/>
      <c r="M101" s="64"/>
      <c r="N101" s="65"/>
      <c r="O101" s="65"/>
      <c r="P101" s="65"/>
      <c r="Q101" s="66"/>
      <c r="R101" s="65"/>
    </row>
    <row r="102" spans="1:18" ht="30" hidden="1" customHeight="1" x14ac:dyDescent="0.3">
      <c r="A102" s="58"/>
      <c r="B102" s="51"/>
      <c r="C102" s="51"/>
      <c r="D102" s="27"/>
      <c r="E102" s="27"/>
      <c r="F102" s="27"/>
      <c r="G102" s="27"/>
      <c r="H102" s="27"/>
      <c r="I102" s="51"/>
      <c r="J102" s="51"/>
      <c r="K102" s="51"/>
      <c r="L102" s="51"/>
      <c r="M102" s="64"/>
      <c r="N102" s="65"/>
      <c r="O102" s="65"/>
      <c r="P102" s="65"/>
      <c r="Q102" s="66"/>
      <c r="R102" s="65"/>
    </row>
    <row r="103" spans="1:18" ht="30" hidden="1" customHeight="1" x14ac:dyDescent="0.3">
      <c r="A103" s="58"/>
      <c r="B103" s="51"/>
      <c r="C103" s="51"/>
      <c r="D103" s="27"/>
      <c r="E103" s="27"/>
      <c r="F103" s="27"/>
      <c r="G103" s="27"/>
      <c r="H103" s="27"/>
      <c r="I103" s="51"/>
      <c r="J103" s="51"/>
      <c r="K103" s="51"/>
      <c r="L103" s="51"/>
      <c r="M103" s="64"/>
      <c r="N103" s="65"/>
      <c r="O103" s="65"/>
      <c r="P103" s="65"/>
      <c r="Q103" s="66"/>
      <c r="R103" s="65"/>
    </row>
    <row r="104" spans="1:18" ht="30" hidden="1" customHeight="1" x14ac:dyDescent="0.3">
      <c r="A104" s="58"/>
      <c r="B104" s="51"/>
      <c r="C104" s="51"/>
      <c r="D104" s="67"/>
      <c r="E104" s="67"/>
      <c r="F104" s="67"/>
      <c r="G104" s="67"/>
      <c r="H104" s="67"/>
      <c r="I104" s="51"/>
      <c r="J104" s="51"/>
      <c r="K104" s="51"/>
      <c r="L104" s="51"/>
      <c r="M104" s="64"/>
      <c r="N104" s="65"/>
      <c r="O104" s="65"/>
      <c r="P104" s="65"/>
      <c r="Q104" s="66"/>
      <c r="R104" s="65"/>
    </row>
    <row r="105" spans="1:18" ht="15" hidden="1" customHeight="1" x14ac:dyDescent="0.3">
      <c r="A105" s="58"/>
      <c r="B105" s="51"/>
      <c r="C105" s="51"/>
      <c r="D105" s="27"/>
      <c r="E105" s="27"/>
      <c r="F105" s="27"/>
      <c r="G105" s="27"/>
      <c r="H105" s="27"/>
      <c r="I105" s="51"/>
      <c r="J105" s="51"/>
      <c r="K105" s="51"/>
      <c r="L105" s="51"/>
      <c r="M105" s="64"/>
      <c r="N105" s="65"/>
      <c r="O105" s="65"/>
      <c r="P105" s="65"/>
      <c r="Q105" s="66"/>
      <c r="R105" s="65"/>
    </row>
    <row r="106" spans="1:18" ht="30" hidden="1" customHeight="1" x14ac:dyDescent="0.3">
      <c r="A106" s="58"/>
      <c r="B106" s="51"/>
      <c r="C106" s="51"/>
      <c r="D106" s="27"/>
      <c r="E106" s="27"/>
      <c r="F106" s="27"/>
      <c r="G106" s="27"/>
      <c r="H106" s="27"/>
      <c r="I106" s="51"/>
      <c r="J106" s="51"/>
      <c r="K106" s="51"/>
      <c r="L106" s="51"/>
      <c r="M106" s="64"/>
      <c r="N106" s="65"/>
      <c r="O106" s="65"/>
      <c r="P106" s="65"/>
      <c r="Q106" s="66"/>
      <c r="R106" s="65"/>
    </row>
    <row r="107" spans="1:18" ht="15.75" hidden="1" customHeight="1" x14ac:dyDescent="0.3">
      <c r="A107" s="58"/>
      <c r="B107" s="51"/>
      <c r="C107" s="51"/>
      <c r="D107" s="27"/>
      <c r="E107" s="27"/>
      <c r="F107" s="27"/>
      <c r="G107" s="27"/>
      <c r="H107" s="27"/>
      <c r="I107" s="51"/>
      <c r="J107" s="51"/>
      <c r="K107" s="51"/>
      <c r="L107" s="51"/>
      <c r="M107" s="64"/>
      <c r="N107" s="65"/>
      <c r="O107" s="65"/>
      <c r="P107" s="65"/>
      <c r="Q107" s="66"/>
      <c r="R107" s="65"/>
    </row>
    <row r="108" spans="1:18" ht="15" hidden="1" customHeight="1" x14ac:dyDescent="0.3">
      <c r="A108" s="58"/>
      <c r="B108" s="51"/>
      <c r="C108" s="51"/>
      <c r="D108" s="68"/>
      <c r="E108" s="68"/>
      <c r="F108" s="68"/>
      <c r="G108" s="68"/>
      <c r="H108" s="68"/>
      <c r="I108" s="51"/>
      <c r="J108" s="51"/>
      <c r="K108" s="51"/>
      <c r="L108" s="51"/>
      <c r="M108" s="64"/>
      <c r="N108" s="65"/>
      <c r="O108" s="65"/>
      <c r="P108" s="65"/>
      <c r="Q108" s="66"/>
      <c r="R108" s="65"/>
    </row>
    <row r="109" spans="1:18" ht="23.25" hidden="1" customHeight="1" x14ac:dyDescent="0.3">
      <c r="A109" s="69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</row>
    <row r="110" spans="1:18" ht="15" hidden="1" customHeight="1" x14ac:dyDescent="0.3">
      <c r="A110" s="7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71"/>
    </row>
    <row r="111" spans="1:18" ht="15" hidden="1" customHeight="1" x14ac:dyDescent="0.3">
      <c r="A111" s="24"/>
      <c r="B111" s="24"/>
      <c r="C111" s="24"/>
      <c r="D111" s="24"/>
      <c r="E111" s="25"/>
      <c r="F111" s="25"/>
      <c r="G111" s="25"/>
      <c r="H111" s="25"/>
      <c r="I111" s="25"/>
      <c r="J111" s="25"/>
      <c r="K111" s="25"/>
      <c r="L111" s="25"/>
      <c r="M111" s="26"/>
      <c r="N111" s="26"/>
      <c r="O111" s="26"/>
      <c r="P111" s="26"/>
      <c r="Q111" s="26"/>
      <c r="R111" s="27"/>
    </row>
    <row r="112" spans="1:18" ht="31.5" hidden="1" customHeight="1" x14ac:dyDescent="0.3">
      <c r="A112" s="24"/>
      <c r="B112" s="24"/>
      <c r="C112" s="24"/>
      <c r="D112" s="24"/>
      <c r="E112" s="25"/>
      <c r="F112" s="25"/>
      <c r="G112" s="25"/>
      <c r="H112" s="25"/>
      <c r="I112" s="25"/>
      <c r="J112" s="25"/>
      <c r="K112" s="25"/>
      <c r="L112" s="25"/>
      <c r="M112" s="26"/>
      <c r="N112" s="26"/>
      <c r="O112" s="26"/>
      <c r="P112" s="26"/>
      <c r="Q112" s="26"/>
      <c r="R112" s="27"/>
    </row>
    <row r="113" spans="1:18" ht="23.25" hidden="1" customHeight="1" x14ac:dyDescent="0.3">
      <c r="A113" s="24"/>
      <c r="B113" s="24"/>
      <c r="C113" s="24"/>
      <c r="D113" s="24"/>
      <c r="E113" s="28"/>
      <c r="F113" s="29"/>
      <c r="G113" s="29"/>
      <c r="H113" s="29"/>
      <c r="I113" s="29"/>
      <c r="J113" s="29"/>
      <c r="K113" s="29"/>
      <c r="L113" s="29"/>
      <c r="M113" s="29"/>
      <c r="N113" s="29"/>
      <c r="O113" s="30"/>
      <c r="P113" s="30"/>
      <c r="Q113" s="30"/>
      <c r="R113" s="30"/>
    </row>
    <row r="114" spans="1:18" ht="18" hidden="1" customHeight="1" x14ac:dyDescent="0.3">
      <c r="A114" s="24"/>
      <c r="B114" s="24"/>
      <c r="C114" s="24"/>
      <c r="D114" s="24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0"/>
      <c r="P114" s="30"/>
      <c r="Q114" s="30"/>
      <c r="R114" s="30"/>
    </row>
    <row r="115" spans="1:18" ht="18" hidden="1" customHeight="1" x14ac:dyDescent="0.3">
      <c r="A115" s="24"/>
      <c r="B115" s="24"/>
      <c r="C115" s="24"/>
      <c r="D115" s="24"/>
      <c r="E115" s="31"/>
      <c r="F115" s="32"/>
      <c r="G115" s="32"/>
      <c r="H115" s="32"/>
      <c r="I115" s="32"/>
      <c r="J115" s="32"/>
      <c r="K115" s="32"/>
      <c r="L115" s="32"/>
      <c r="M115" s="32"/>
      <c r="N115" s="32"/>
      <c r="O115" s="30"/>
      <c r="P115" s="30"/>
      <c r="Q115" s="30"/>
      <c r="R115" s="30"/>
    </row>
    <row r="116" spans="1:18" s="36" customFormat="1" ht="9" hidden="1" customHeight="1" x14ac:dyDescent="0.35">
      <c r="A116" s="24"/>
      <c r="B116" s="24"/>
      <c r="C116" s="24"/>
      <c r="D116" s="24"/>
      <c r="E116" s="33"/>
      <c r="F116" s="34"/>
      <c r="G116" s="34"/>
      <c r="H116" s="34"/>
      <c r="I116" s="35"/>
      <c r="J116" s="35"/>
      <c r="K116" s="35"/>
      <c r="L116" s="35"/>
      <c r="M116" s="35"/>
      <c r="N116" s="35"/>
      <c r="O116" s="35"/>
      <c r="P116" s="35"/>
      <c r="Q116" s="35"/>
      <c r="R116" s="24"/>
    </row>
    <row r="117" spans="1:18" ht="33" hidden="1" customHeight="1" x14ac:dyDescent="0.45">
      <c r="A117" s="24"/>
      <c r="B117" s="24"/>
      <c r="C117" s="24"/>
      <c r="D117" s="24"/>
      <c r="E117" s="37"/>
      <c r="F117" s="27"/>
      <c r="G117" s="38"/>
      <c r="H117" s="38"/>
      <c r="I117" s="39"/>
      <c r="J117" s="40"/>
      <c r="K117" s="40"/>
      <c r="L117" s="40"/>
      <c r="M117" s="40"/>
      <c r="N117" s="40"/>
      <c r="O117" s="40"/>
      <c r="P117" s="40"/>
      <c r="Q117" s="40"/>
      <c r="R117" s="41"/>
    </row>
    <row r="118" spans="1:18" ht="18.75" hidden="1" customHeight="1" x14ac:dyDescent="0.3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/>
      <c r="Q118" s="43"/>
      <c r="R118" s="43"/>
    </row>
    <row r="119" spans="1:18" ht="30.75" hidden="1" customHeight="1" x14ac:dyDescent="0.3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5"/>
      <c r="N119" s="45"/>
      <c r="O119" s="45"/>
      <c r="P119" s="46"/>
      <c r="Q119" s="46"/>
      <c r="R119" s="46"/>
    </row>
    <row r="120" spans="1:18" ht="30" hidden="1" customHeight="1" x14ac:dyDescent="0.3">
      <c r="A120" s="4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30" hidden="1" customHeight="1" x14ac:dyDescent="0.3">
      <c r="A121" s="47"/>
      <c r="B121" s="48"/>
      <c r="C121" s="49"/>
      <c r="D121" s="50"/>
      <c r="E121" s="51"/>
      <c r="F121" s="51"/>
      <c r="G121" s="51"/>
      <c r="H121" s="51"/>
      <c r="I121" s="52"/>
      <c r="J121" s="53"/>
      <c r="K121" s="53"/>
      <c r="L121" s="53"/>
      <c r="M121" s="54"/>
      <c r="N121" s="55"/>
      <c r="O121" s="55"/>
      <c r="P121" s="55"/>
      <c r="Q121" s="55"/>
      <c r="R121" s="55"/>
    </row>
    <row r="122" spans="1:18" ht="30" hidden="1" customHeight="1" x14ac:dyDescent="0.3">
      <c r="A122" s="56"/>
      <c r="B122" s="49"/>
      <c r="C122" s="49"/>
      <c r="D122" s="51"/>
      <c r="E122" s="51"/>
      <c r="F122" s="51"/>
      <c r="G122" s="51"/>
      <c r="H122" s="51"/>
      <c r="I122" s="53"/>
      <c r="J122" s="53"/>
      <c r="K122" s="53"/>
      <c r="L122" s="53"/>
      <c r="M122" s="54"/>
      <c r="N122" s="51"/>
      <c r="O122" s="51"/>
      <c r="P122" s="51"/>
      <c r="Q122" s="57"/>
      <c r="R122" s="51"/>
    </row>
    <row r="123" spans="1:18" ht="30" hidden="1" customHeight="1" x14ac:dyDescent="0.3">
      <c r="A123" s="58"/>
      <c r="B123" s="51"/>
      <c r="C123" s="51"/>
      <c r="D123" s="59"/>
      <c r="E123" s="59"/>
      <c r="F123" s="59"/>
      <c r="G123" s="59"/>
      <c r="H123" s="59"/>
      <c r="I123" s="51"/>
      <c r="J123" s="51"/>
      <c r="K123" s="51"/>
      <c r="L123" s="51"/>
      <c r="M123" s="61"/>
      <c r="N123" s="24"/>
      <c r="O123" s="24"/>
      <c r="P123" s="24"/>
      <c r="Q123" s="62"/>
      <c r="R123" s="63"/>
    </row>
    <row r="124" spans="1:18" ht="30" hidden="1" customHeight="1" x14ac:dyDescent="0.3">
      <c r="A124" s="58"/>
      <c r="B124" s="51"/>
      <c r="C124" s="51"/>
      <c r="D124" s="27"/>
      <c r="E124" s="27"/>
      <c r="F124" s="27"/>
      <c r="G124" s="27"/>
      <c r="H124" s="27"/>
      <c r="I124" s="51"/>
      <c r="J124" s="51"/>
      <c r="K124" s="51"/>
      <c r="L124" s="51"/>
      <c r="M124" s="64"/>
      <c r="N124" s="65"/>
      <c r="O124" s="65"/>
      <c r="P124" s="65"/>
      <c r="Q124" s="66"/>
      <c r="R124" s="65"/>
    </row>
    <row r="125" spans="1:18" ht="30" hidden="1" customHeight="1" x14ac:dyDescent="0.3">
      <c r="A125" s="58"/>
      <c r="B125" s="51"/>
      <c r="C125" s="51"/>
      <c r="D125" s="27"/>
      <c r="E125" s="27"/>
      <c r="F125" s="27"/>
      <c r="G125" s="27"/>
      <c r="H125" s="27"/>
      <c r="I125" s="51"/>
      <c r="J125" s="51"/>
      <c r="K125" s="51"/>
      <c r="L125" s="51"/>
      <c r="M125" s="64"/>
      <c r="N125" s="65"/>
      <c r="O125" s="65"/>
      <c r="P125" s="65"/>
      <c r="Q125" s="66"/>
      <c r="R125" s="65"/>
    </row>
    <row r="126" spans="1:18" ht="30" hidden="1" customHeight="1" x14ac:dyDescent="0.3">
      <c r="A126" s="58"/>
      <c r="B126" s="51"/>
      <c r="C126" s="51"/>
      <c r="D126" s="27"/>
      <c r="E126" s="27"/>
      <c r="F126" s="27"/>
      <c r="G126" s="27"/>
      <c r="H126" s="27"/>
      <c r="I126" s="51"/>
      <c r="J126" s="51"/>
      <c r="K126" s="51"/>
      <c r="L126" s="51"/>
      <c r="M126" s="64"/>
      <c r="N126" s="65"/>
      <c r="O126" s="65"/>
      <c r="P126" s="65"/>
      <c r="Q126" s="66"/>
      <c r="R126" s="65"/>
    </row>
    <row r="127" spans="1:18" ht="30" hidden="1" customHeight="1" x14ac:dyDescent="0.3">
      <c r="A127" s="58"/>
      <c r="B127" s="51"/>
      <c r="C127" s="51"/>
      <c r="D127" s="67"/>
      <c r="E127" s="67"/>
      <c r="F127" s="67"/>
      <c r="G127" s="67"/>
      <c r="H127" s="67"/>
      <c r="I127" s="51"/>
      <c r="J127" s="51"/>
      <c r="K127" s="51"/>
      <c r="L127" s="51"/>
      <c r="M127" s="64"/>
      <c r="N127" s="65"/>
      <c r="O127" s="65"/>
      <c r="P127" s="65"/>
      <c r="Q127" s="66"/>
      <c r="R127" s="65"/>
    </row>
    <row r="128" spans="1:18" ht="30" hidden="1" customHeight="1" x14ac:dyDescent="0.3">
      <c r="A128" s="58"/>
      <c r="B128" s="51"/>
      <c r="C128" s="51"/>
      <c r="D128" s="27"/>
      <c r="E128" s="27"/>
      <c r="F128" s="27"/>
      <c r="G128" s="27"/>
      <c r="H128" s="27"/>
      <c r="I128" s="51"/>
      <c r="J128" s="51"/>
      <c r="K128" s="51"/>
      <c r="L128" s="51"/>
      <c r="M128" s="64"/>
      <c r="N128" s="65"/>
      <c r="O128" s="65"/>
      <c r="P128" s="65"/>
      <c r="Q128" s="66"/>
      <c r="R128" s="65"/>
    </row>
    <row r="129" spans="1:20" ht="30" hidden="1" customHeight="1" x14ac:dyDescent="0.3">
      <c r="A129" s="58"/>
      <c r="B129" s="51"/>
      <c r="C129" s="51"/>
      <c r="D129" s="27"/>
      <c r="E129" s="27"/>
      <c r="F129" s="27"/>
      <c r="G129" s="27"/>
      <c r="H129" s="27"/>
      <c r="I129" s="51"/>
      <c r="J129" s="51"/>
      <c r="K129" s="51"/>
      <c r="L129" s="51"/>
      <c r="M129" s="64"/>
      <c r="N129" s="65"/>
      <c r="O129" s="65"/>
      <c r="P129" s="65"/>
      <c r="Q129" s="66"/>
      <c r="R129" s="65"/>
    </row>
    <row r="130" spans="1:20" ht="30" hidden="1" customHeight="1" x14ac:dyDescent="0.3">
      <c r="A130" s="58"/>
      <c r="B130" s="51"/>
      <c r="C130" s="51"/>
      <c r="D130" s="27"/>
      <c r="E130" s="27"/>
      <c r="F130" s="27"/>
      <c r="G130" s="27"/>
      <c r="H130" s="27"/>
      <c r="I130" s="51"/>
      <c r="J130" s="51"/>
      <c r="K130" s="51"/>
      <c r="L130" s="51"/>
      <c r="M130" s="64"/>
      <c r="N130" s="65"/>
      <c r="O130" s="65"/>
      <c r="P130" s="65"/>
      <c r="Q130" s="66"/>
      <c r="R130" s="65"/>
    </row>
    <row r="131" spans="1:20" ht="30" hidden="1" customHeight="1" x14ac:dyDescent="0.3">
      <c r="A131" s="58"/>
      <c r="B131" s="51"/>
      <c r="C131" s="51"/>
      <c r="D131" s="27"/>
      <c r="E131" s="67"/>
      <c r="F131" s="67"/>
      <c r="G131" s="67"/>
      <c r="H131" s="67"/>
      <c r="I131" s="51"/>
      <c r="J131" s="51"/>
      <c r="K131" s="51"/>
      <c r="L131" s="51"/>
      <c r="M131" s="64"/>
      <c r="N131" s="65"/>
      <c r="O131" s="65"/>
      <c r="P131" s="65"/>
      <c r="Q131" s="66"/>
      <c r="R131" s="65"/>
    </row>
    <row r="132" spans="1:20" ht="30" hidden="1" customHeight="1" x14ac:dyDescent="0.3">
      <c r="A132" s="58"/>
      <c r="B132" s="51"/>
      <c r="C132" s="51"/>
      <c r="D132" s="27"/>
      <c r="E132" s="27"/>
      <c r="F132" s="27"/>
      <c r="G132" s="27"/>
      <c r="H132" s="27"/>
      <c r="I132" s="51"/>
      <c r="J132" s="51"/>
      <c r="K132" s="51"/>
      <c r="L132" s="51"/>
      <c r="M132" s="64"/>
      <c r="N132" s="65"/>
      <c r="O132" s="65"/>
      <c r="P132" s="65"/>
      <c r="Q132" s="66"/>
      <c r="R132" s="65"/>
    </row>
    <row r="133" spans="1:20" ht="30" hidden="1" customHeight="1" x14ac:dyDescent="0.3">
      <c r="A133" s="58"/>
      <c r="B133" s="51"/>
      <c r="C133" s="51"/>
      <c r="D133" s="27"/>
      <c r="E133" s="27"/>
      <c r="F133" s="27"/>
      <c r="G133" s="27"/>
      <c r="H133" s="27"/>
      <c r="I133" s="51"/>
      <c r="J133" s="51"/>
      <c r="K133" s="51"/>
      <c r="L133" s="51"/>
      <c r="M133" s="64"/>
      <c r="N133" s="65"/>
      <c r="O133" s="65"/>
      <c r="P133" s="65"/>
      <c r="Q133" s="66"/>
      <c r="R133" s="65"/>
    </row>
    <row r="134" spans="1:20" ht="30" hidden="1" customHeight="1" x14ac:dyDescent="0.3">
      <c r="A134" s="58"/>
      <c r="B134" s="51"/>
      <c r="C134" s="51"/>
      <c r="D134" s="68"/>
      <c r="E134" s="68"/>
      <c r="F134" s="68"/>
      <c r="G134" s="68"/>
      <c r="H134" s="68"/>
      <c r="I134" s="51"/>
      <c r="J134" s="51"/>
      <c r="K134" s="51"/>
      <c r="L134" s="51"/>
      <c r="M134" s="64"/>
      <c r="N134" s="65"/>
      <c r="O134" s="65"/>
      <c r="P134" s="65"/>
      <c r="Q134" s="66"/>
      <c r="R134" s="65"/>
    </row>
    <row r="135" spans="1:20" ht="60" hidden="1" customHeight="1" x14ac:dyDescent="0.3">
      <c r="A135" s="58"/>
      <c r="B135" s="51"/>
      <c r="C135" s="51"/>
      <c r="D135" s="27"/>
      <c r="E135" s="27"/>
      <c r="F135" s="27"/>
      <c r="G135" s="27"/>
      <c r="H135" s="27"/>
      <c r="I135" s="51"/>
      <c r="J135" s="51"/>
      <c r="K135" s="51"/>
      <c r="L135" s="51"/>
      <c r="M135" s="64"/>
      <c r="N135" s="65"/>
      <c r="O135" s="65"/>
      <c r="P135" s="65"/>
      <c r="Q135" s="66"/>
      <c r="R135" s="65"/>
      <c r="S135" s="23"/>
      <c r="T135" s="23"/>
    </row>
    <row r="136" spans="1:20" ht="60" hidden="1" customHeight="1" x14ac:dyDescent="0.3">
      <c r="A136" s="58"/>
      <c r="B136" s="51"/>
      <c r="C136" s="51"/>
      <c r="D136" s="67"/>
      <c r="E136" s="67"/>
      <c r="F136" s="67"/>
      <c r="G136" s="67"/>
      <c r="H136" s="67"/>
      <c r="I136" s="51"/>
      <c r="J136" s="51"/>
      <c r="K136" s="51"/>
      <c r="L136" s="51"/>
      <c r="M136" s="64"/>
      <c r="N136" s="65"/>
      <c r="O136" s="65"/>
      <c r="P136" s="65"/>
      <c r="Q136" s="66"/>
      <c r="R136" s="65"/>
      <c r="S136" s="22"/>
      <c r="T136" s="22"/>
    </row>
    <row r="137" spans="1:20" ht="15" hidden="1" customHeight="1" x14ac:dyDescent="0.3">
      <c r="A137" s="58"/>
      <c r="B137" s="51"/>
      <c r="C137" s="51"/>
      <c r="D137" s="67"/>
      <c r="E137" s="67"/>
      <c r="F137" s="67"/>
      <c r="G137" s="67"/>
      <c r="H137" s="67"/>
      <c r="I137" s="51"/>
      <c r="J137" s="51"/>
      <c r="K137" s="51"/>
      <c r="L137" s="51"/>
      <c r="M137" s="64"/>
      <c r="N137" s="65"/>
      <c r="O137" s="65"/>
      <c r="P137" s="65"/>
      <c r="Q137" s="66"/>
      <c r="R137" s="65"/>
    </row>
    <row r="138" spans="1:20" ht="30" hidden="1" customHeight="1" x14ac:dyDescent="0.3">
      <c r="A138" s="58"/>
      <c r="B138" s="51"/>
      <c r="C138" s="51"/>
      <c r="D138" s="68"/>
      <c r="E138" s="68"/>
      <c r="F138" s="68"/>
      <c r="G138" s="68"/>
      <c r="H138" s="68"/>
      <c r="I138" s="51"/>
      <c r="J138" s="51"/>
      <c r="K138" s="51"/>
      <c r="L138" s="51"/>
      <c r="M138" s="64"/>
      <c r="N138" s="65"/>
      <c r="O138" s="65"/>
      <c r="P138" s="65"/>
      <c r="Q138" s="66"/>
      <c r="R138" s="65"/>
    </row>
    <row r="139" spans="1:20" ht="18" hidden="1" x14ac:dyDescent="0.3">
      <c r="A139" s="58"/>
      <c r="B139" s="51"/>
      <c r="C139" s="51"/>
      <c r="D139" s="68"/>
      <c r="E139" s="68"/>
      <c r="F139" s="68"/>
      <c r="G139" s="68"/>
      <c r="H139" s="68"/>
      <c r="I139" s="72"/>
      <c r="J139" s="51"/>
      <c r="K139" s="51"/>
      <c r="L139" s="51"/>
      <c r="M139" s="64"/>
      <c r="N139" s="65"/>
      <c r="O139" s="65"/>
      <c r="P139" s="65"/>
      <c r="Q139" s="66"/>
      <c r="R139" s="65"/>
    </row>
    <row r="140" spans="1:20" ht="31.2" hidden="1" x14ac:dyDescent="0.3">
      <c r="A140" s="58"/>
      <c r="B140" s="51"/>
      <c r="C140" s="51"/>
      <c r="D140" s="68"/>
      <c r="E140" s="68"/>
      <c r="F140" s="68"/>
      <c r="G140" s="68"/>
      <c r="H140" s="68"/>
      <c r="I140" s="72"/>
      <c r="J140" s="51"/>
      <c r="K140" s="51"/>
      <c r="L140" s="51"/>
      <c r="M140" s="73"/>
      <c r="N140" s="74"/>
      <c r="O140" s="74"/>
      <c r="P140" s="74"/>
      <c r="Q140" s="75"/>
      <c r="R140" s="74"/>
    </row>
    <row r="141" spans="1:20" ht="14.4" hidden="1" x14ac:dyDescent="0.3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</row>
    <row r="142" spans="1:20" ht="14.4" hidden="1" x14ac:dyDescent="0.3">
      <c r="A142" s="7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71"/>
    </row>
    <row r="143" spans="1:20" ht="14.4" hidden="1" x14ac:dyDescent="0.3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</row>
    <row r="144" spans="1:20" ht="14.4" hidden="1" x14ac:dyDescent="0.3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</row>
    <row r="145" spans="1:18" ht="12" hidden="1" customHeight="1" x14ac:dyDescent="0.3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</row>
    <row r="146" spans="1:18" ht="12.75" hidden="1" customHeight="1" x14ac:dyDescent="0.3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</row>
    <row r="147" spans="1:18" ht="11.25" hidden="1" customHeight="1" x14ac:dyDescent="0.3"/>
    <row r="148" spans="1:18" ht="12.75" hidden="1" customHeight="1" x14ac:dyDescent="0.3"/>
    <row r="149" spans="1:18" ht="14.4" hidden="1" x14ac:dyDescent="0.3"/>
    <row r="150" spans="1:18" ht="14.4" hidden="1" x14ac:dyDescent="0.3"/>
    <row r="151" spans="1:18" ht="14.4" hidden="1" x14ac:dyDescent="0.3"/>
    <row r="152" spans="1:18" ht="14.4" hidden="1" x14ac:dyDescent="0.3"/>
    <row r="153" spans="1:18" ht="14.4" hidden="1" x14ac:dyDescent="0.3"/>
    <row r="154" spans="1:18" ht="14.4" hidden="1" x14ac:dyDescent="0.3"/>
    <row r="155" spans="1:18" ht="14.4" hidden="1" x14ac:dyDescent="0.3"/>
  </sheetData>
  <mergeCells count="165"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Q59:R59"/>
    <mergeCell ref="A60:R60"/>
    <mergeCell ref="A61:L61"/>
    <mergeCell ref="M61:P61"/>
    <mergeCell ref="Q61:R61"/>
    <mergeCell ref="A57:E57"/>
    <mergeCell ref="F57:L57"/>
    <mergeCell ref="M57:P57"/>
    <mergeCell ref="Q57:R57"/>
    <mergeCell ref="A58:E58"/>
    <mergeCell ref="F58:L58"/>
    <mergeCell ref="M58:P58"/>
    <mergeCell ref="Q58:R58"/>
    <mergeCell ref="A62:L62"/>
    <mergeCell ref="N62:P62"/>
    <mergeCell ref="A63:L63"/>
    <mergeCell ref="N63:P63"/>
    <mergeCell ref="A64:L64"/>
    <mergeCell ref="N64:P64"/>
    <mergeCell ref="A59:E59"/>
    <mergeCell ref="F59:L59"/>
    <mergeCell ref="M59:P59"/>
    <mergeCell ref="A68:L68"/>
    <mergeCell ref="M68:R68"/>
    <mergeCell ref="A69:R69"/>
    <mergeCell ref="A70:Q70"/>
    <mergeCell ref="A65:L65"/>
    <mergeCell ref="M65:R65"/>
    <mergeCell ref="A66:L66"/>
    <mergeCell ref="M66:R66"/>
    <mergeCell ref="A67:L67"/>
    <mergeCell ref="M67:R67"/>
  </mergeCells>
  <conditionalFormatting sqref="M53:R53">
    <cfRule type="cellIs" dxfId="9" priority="3" operator="equal">
      <formula>0</formula>
    </cfRule>
  </conditionalFormatting>
  <conditionalFormatting sqref="M55:R55">
    <cfRule type="cellIs" dxfId="8" priority="2" operator="equal">
      <formula>0</formula>
    </cfRule>
  </conditionalFormatting>
  <conditionalFormatting sqref="M45:R45 M57:R57 M59:R59">
    <cfRule type="cellIs" dxfId="7" priority="1" operator="equal">
      <formula>0</formula>
    </cfRule>
  </conditionalFormatting>
  <dataValidations count="1">
    <dataValidation type="list" allowBlank="1" showInputMessage="1" showErrorMessage="1" sqref="I75 I116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N33" sqref="N33:P33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1" width="3.6640625" customWidth="1"/>
    <col min="12" max="12" width="4.441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5546875" customWidth="1"/>
  </cols>
  <sheetData>
    <row r="1" spans="1:18" ht="14.4" x14ac:dyDescent="0.3"/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441" t="s">
        <v>83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9"/>
      <c r="C7" s="9"/>
      <c r="D7" s="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3.4" x14ac:dyDescent="0.45">
      <c r="A8" s="363" t="s">
        <v>2</v>
      </c>
      <c r="B8" s="364"/>
      <c r="C8" s="364"/>
      <c r="D8" s="364"/>
      <c r="E8" s="150">
        <f>'Missouri Cover'!$BP$2</f>
        <v>2024</v>
      </c>
      <c r="F8" s="388" t="s">
        <v>84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90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346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8"/>
    </row>
    <row r="12" spans="1:18" ht="60" customHeight="1" x14ac:dyDescent="0.3">
      <c r="A12" s="76" t="s">
        <v>71</v>
      </c>
      <c r="B12" s="487" t="s">
        <v>85</v>
      </c>
      <c r="C12" s="488"/>
      <c r="D12" s="489"/>
      <c r="E12" s="77" t="s">
        <v>86</v>
      </c>
      <c r="F12" s="490" t="s">
        <v>87</v>
      </c>
      <c r="G12" s="385"/>
      <c r="H12" s="496" t="s">
        <v>88</v>
      </c>
      <c r="I12" s="492"/>
      <c r="J12" s="494" t="s">
        <v>89</v>
      </c>
      <c r="K12" s="494"/>
      <c r="L12" s="495"/>
      <c r="M12" s="77" t="s">
        <v>90</v>
      </c>
      <c r="N12" s="496" t="s">
        <v>91</v>
      </c>
      <c r="O12" s="497"/>
      <c r="P12" s="498"/>
      <c r="Q12" s="77" t="s">
        <v>92</v>
      </c>
      <c r="R12" s="77" t="s">
        <v>93</v>
      </c>
    </row>
    <row r="13" spans="1:18" ht="30" customHeight="1" x14ac:dyDescent="0.3">
      <c r="A13" s="78" t="s">
        <v>45</v>
      </c>
      <c r="B13" s="475"/>
      <c r="C13" s="476"/>
      <c r="D13" s="477"/>
      <c r="E13" s="79"/>
      <c r="F13" s="478"/>
      <c r="G13" s="479"/>
      <c r="H13" s="480"/>
      <c r="I13" s="481"/>
      <c r="J13" s="482"/>
      <c r="K13" s="483"/>
      <c r="L13" s="484"/>
      <c r="M13" s="80"/>
      <c r="N13" s="480"/>
      <c r="O13" s="485"/>
      <c r="P13" s="486"/>
      <c r="Q13" s="81"/>
      <c r="R13" s="81"/>
    </row>
    <row r="14" spans="1:18" ht="30" customHeight="1" x14ac:dyDescent="0.3">
      <c r="A14" s="78" t="s">
        <v>46</v>
      </c>
      <c r="B14" s="461"/>
      <c r="C14" s="462"/>
      <c r="D14" s="462"/>
      <c r="E14" s="82"/>
      <c r="F14" s="463"/>
      <c r="G14" s="464"/>
      <c r="H14" s="465"/>
      <c r="I14" s="465"/>
      <c r="J14" s="466"/>
      <c r="K14" s="466"/>
      <c r="L14" s="466"/>
      <c r="M14" s="83"/>
      <c r="N14" s="465"/>
      <c r="O14" s="467"/>
      <c r="P14" s="467"/>
      <c r="Q14" s="84"/>
      <c r="R14" s="84"/>
    </row>
    <row r="15" spans="1:18" ht="30" customHeight="1" x14ac:dyDescent="0.3">
      <c r="A15" s="78" t="s">
        <v>47</v>
      </c>
      <c r="B15" s="461"/>
      <c r="C15" s="462"/>
      <c r="D15" s="462"/>
      <c r="E15" s="82"/>
      <c r="F15" s="463"/>
      <c r="G15" s="464"/>
      <c r="H15" s="465"/>
      <c r="I15" s="465"/>
      <c r="J15" s="466"/>
      <c r="K15" s="466"/>
      <c r="L15" s="466"/>
      <c r="M15" s="83"/>
      <c r="N15" s="465"/>
      <c r="O15" s="467"/>
      <c r="P15" s="467"/>
      <c r="Q15" s="84"/>
      <c r="R15" s="84"/>
    </row>
    <row r="16" spans="1:18" ht="30" customHeight="1" x14ac:dyDescent="0.3">
      <c r="A16" s="78" t="s">
        <v>48</v>
      </c>
      <c r="B16" s="461"/>
      <c r="C16" s="462"/>
      <c r="D16" s="462"/>
      <c r="E16" s="82"/>
      <c r="F16" s="463"/>
      <c r="G16" s="464"/>
      <c r="H16" s="465"/>
      <c r="I16" s="465"/>
      <c r="J16" s="466"/>
      <c r="K16" s="466"/>
      <c r="L16" s="466"/>
      <c r="M16" s="83"/>
      <c r="N16" s="465"/>
      <c r="O16" s="467"/>
      <c r="P16" s="467"/>
      <c r="Q16" s="84"/>
      <c r="R16" s="84"/>
    </row>
    <row r="17" spans="1:18" ht="30" customHeight="1" x14ac:dyDescent="0.3">
      <c r="A17" s="78" t="s">
        <v>49</v>
      </c>
      <c r="B17" s="461"/>
      <c r="C17" s="462"/>
      <c r="D17" s="462"/>
      <c r="E17" s="82"/>
      <c r="F17" s="463"/>
      <c r="G17" s="464"/>
      <c r="H17" s="465"/>
      <c r="I17" s="465"/>
      <c r="J17" s="466"/>
      <c r="K17" s="466"/>
      <c r="L17" s="466"/>
      <c r="M17" s="83"/>
      <c r="N17" s="465"/>
      <c r="O17" s="467"/>
      <c r="P17" s="467"/>
      <c r="Q17" s="84"/>
      <c r="R17" s="84"/>
    </row>
    <row r="18" spans="1:18" ht="30" customHeight="1" x14ac:dyDescent="0.3">
      <c r="A18" s="78" t="s">
        <v>50</v>
      </c>
      <c r="B18" s="461"/>
      <c r="C18" s="462"/>
      <c r="D18" s="462"/>
      <c r="E18" s="82"/>
      <c r="F18" s="463"/>
      <c r="G18" s="464"/>
      <c r="H18" s="465"/>
      <c r="I18" s="465"/>
      <c r="J18" s="466"/>
      <c r="K18" s="466"/>
      <c r="L18" s="466"/>
      <c r="M18" s="83"/>
      <c r="N18" s="465"/>
      <c r="O18" s="467"/>
      <c r="P18" s="467"/>
      <c r="Q18" s="84"/>
      <c r="R18" s="84"/>
    </row>
    <row r="19" spans="1:18" ht="30" customHeight="1" x14ac:dyDescent="0.3">
      <c r="A19" s="78" t="s">
        <v>51</v>
      </c>
      <c r="B19" s="461"/>
      <c r="C19" s="462"/>
      <c r="D19" s="462"/>
      <c r="E19" s="82"/>
      <c r="F19" s="463"/>
      <c r="G19" s="464"/>
      <c r="H19" s="465"/>
      <c r="I19" s="465"/>
      <c r="J19" s="466"/>
      <c r="K19" s="466"/>
      <c r="L19" s="466"/>
      <c r="M19" s="83"/>
      <c r="N19" s="465"/>
      <c r="O19" s="467"/>
      <c r="P19" s="467"/>
      <c r="Q19" s="84"/>
      <c r="R19" s="84"/>
    </row>
    <row r="20" spans="1:18" ht="30" customHeight="1" x14ac:dyDescent="0.3">
      <c r="A20" s="78" t="s">
        <v>52</v>
      </c>
      <c r="B20" s="461"/>
      <c r="C20" s="462"/>
      <c r="D20" s="462"/>
      <c r="E20" s="82"/>
      <c r="F20" s="463"/>
      <c r="G20" s="464"/>
      <c r="H20" s="465"/>
      <c r="I20" s="465"/>
      <c r="J20" s="466"/>
      <c r="K20" s="466"/>
      <c r="L20" s="466"/>
      <c r="M20" s="83"/>
      <c r="N20" s="465"/>
      <c r="O20" s="467"/>
      <c r="P20" s="467"/>
      <c r="Q20" s="84"/>
      <c r="R20" s="84"/>
    </row>
    <row r="21" spans="1:18" ht="30" customHeight="1" x14ac:dyDescent="0.3">
      <c r="A21" s="78" t="s">
        <v>53</v>
      </c>
      <c r="B21" s="461"/>
      <c r="C21" s="462"/>
      <c r="D21" s="462"/>
      <c r="E21" s="82"/>
      <c r="F21" s="463"/>
      <c r="G21" s="464"/>
      <c r="H21" s="465"/>
      <c r="I21" s="465"/>
      <c r="J21" s="466"/>
      <c r="K21" s="466"/>
      <c r="L21" s="466"/>
      <c r="M21" s="83"/>
      <c r="N21" s="465"/>
      <c r="O21" s="467"/>
      <c r="P21" s="467"/>
      <c r="Q21" s="84"/>
      <c r="R21" s="84"/>
    </row>
    <row r="22" spans="1:18" ht="30" customHeight="1" x14ac:dyDescent="0.3">
      <c r="A22" s="78" t="s">
        <v>54</v>
      </c>
      <c r="B22" s="468"/>
      <c r="C22" s="469"/>
      <c r="D22" s="469"/>
      <c r="E22" s="85"/>
      <c r="F22" s="470"/>
      <c r="G22" s="471"/>
      <c r="H22" s="472"/>
      <c r="I22" s="472"/>
      <c r="J22" s="473"/>
      <c r="K22" s="473"/>
      <c r="L22" s="473"/>
      <c r="M22" s="86"/>
      <c r="N22" s="472"/>
      <c r="O22" s="474"/>
      <c r="P22" s="474"/>
      <c r="Q22" s="87"/>
      <c r="R22" s="87"/>
    </row>
    <row r="23" spans="1:18" ht="30" customHeight="1" x14ac:dyDescent="0.3">
      <c r="A23" s="78" t="s">
        <v>55</v>
      </c>
      <c r="B23" s="447" t="s">
        <v>314</v>
      </c>
      <c r="C23" s="448"/>
      <c r="D23" s="449"/>
      <c r="E23" s="88">
        <f>E13+E14+E15+E16+E17+E18+E19+E20+E21+E22</f>
        <v>0</v>
      </c>
      <c r="F23" s="450">
        <f>F13+F14+F15+F16+F17+F18+F19+F20+F21+F22</f>
        <v>0</v>
      </c>
      <c r="G23" s="451"/>
      <c r="H23" s="452"/>
      <c r="I23" s="453"/>
      <c r="J23" s="454">
        <f t="shared" ref="J23:L23" si="0">J13+J14+J15+J16+J17+J18+J19+J20+J21+J22</f>
        <v>0</v>
      </c>
      <c r="K23" s="454">
        <f t="shared" si="0"/>
        <v>0</v>
      </c>
      <c r="L23" s="454">
        <f t="shared" si="0"/>
        <v>0</v>
      </c>
      <c r="M23" s="89"/>
      <c r="N23" s="455"/>
      <c r="O23" s="456"/>
      <c r="P23" s="457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3">
      <c r="A24" s="76" t="s">
        <v>71</v>
      </c>
      <c r="B24" s="487" t="s">
        <v>94</v>
      </c>
      <c r="C24" s="488"/>
      <c r="D24" s="489"/>
      <c r="E24" s="90" t="s">
        <v>86</v>
      </c>
      <c r="F24" s="490" t="s">
        <v>87</v>
      </c>
      <c r="G24" s="385"/>
      <c r="H24" s="491" t="s">
        <v>88</v>
      </c>
      <c r="I24" s="492"/>
      <c r="J24" s="493" t="s">
        <v>95</v>
      </c>
      <c r="K24" s="494"/>
      <c r="L24" s="495"/>
      <c r="M24" s="77" t="s">
        <v>90</v>
      </c>
      <c r="N24" s="496" t="s">
        <v>91</v>
      </c>
      <c r="O24" s="497"/>
      <c r="P24" s="498"/>
      <c r="Q24" s="77" t="s">
        <v>92</v>
      </c>
      <c r="R24" s="77" t="s">
        <v>93</v>
      </c>
    </row>
    <row r="25" spans="1:18" ht="30" customHeight="1" x14ac:dyDescent="0.3">
      <c r="A25" s="78" t="s">
        <v>56</v>
      </c>
      <c r="B25" s="475"/>
      <c r="C25" s="476"/>
      <c r="D25" s="477"/>
      <c r="E25" s="79"/>
      <c r="F25" s="478"/>
      <c r="G25" s="479"/>
      <c r="H25" s="480"/>
      <c r="I25" s="481"/>
      <c r="J25" s="482"/>
      <c r="K25" s="483"/>
      <c r="L25" s="484"/>
      <c r="M25" s="80"/>
      <c r="N25" s="480"/>
      <c r="O25" s="485"/>
      <c r="P25" s="486"/>
      <c r="Q25" s="84"/>
      <c r="R25" s="84"/>
    </row>
    <row r="26" spans="1:18" ht="30" customHeight="1" x14ac:dyDescent="0.3">
      <c r="A26" s="78" t="s">
        <v>57</v>
      </c>
      <c r="B26" s="461"/>
      <c r="C26" s="462"/>
      <c r="D26" s="462"/>
      <c r="E26" s="82"/>
      <c r="F26" s="463"/>
      <c r="G26" s="464"/>
      <c r="H26" s="465"/>
      <c r="I26" s="465"/>
      <c r="J26" s="466"/>
      <c r="K26" s="466"/>
      <c r="L26" s="466"/>
      <c r="M26" s="83"/>
      <c r="N26" s="465"/>
      <c r="O26" s="467"/>
      <c r="P26" s="467"/>
      <c r="Q26" s="84"/>
      <c r="R26" s="84"/>
    </row>
    <row r="27" spans="1:18" ht="30" customHeight="1" x14ac:dyDescent="0.3">
      <c r="A27" s="78" t="s">
        <v>58</v>
      </c>
      <c r="B27" s="461"/>
      <c r="C27" s="462"/>
      <c r="D27" s="462"/>
      <c r="E27" s="82"/>
      <c r="F27" s="463"/>
      <c r="G27" s="464"/>
      <c r="H27" s="465"/>
      <c r="I27" s="465"/>
      <c r="J27" s="466"/>
      <c r="K27" s="466"/>
      <c r="L27" s="466"/>
      <c r="M27" s="83"/>
      <c r="N27" s="465"/>
      <c r="O27" s="467"/>
      <c r="P27" s="467"/>
      <c r="Q27" s="84"/>
      <c r="R27" s="84"/>
    </row>
    <row r="28" spans="1:18" ht="30" customHeight="1" x14ac:dyDescent="0.3">
      <c r="A28" s="78" t="s">
        <v>59</v>
      </c>
      <c r="B28" s="461"/>
      <c r="C28" s="462"/>
      <c r="D28" s="462"/>
      <c r="E28" s="82"/>
      <c r="F28" s="463"/>
      <c r="G28" s="464"/>
      <c r="H28" s="465"/>
      <c r="I28" s="465"/>
      <c r="J28" s="466"/>
      <c r="K28" s="466"/>
      <c r="L28" s="466"/>
      <c r="M28" s="83"/>
      <c r="N28" s="465"/>
      <c r="O28" s="467"/>
      <c r="P28" s="467"/>
      <c r="Q28" s="84"/>
      <c r="R28" s="84"/>
    </row>
    <row r="29" spans="1:18" ht="30" customHeight="1" x14ac:dyDescent="0.3">
      <c r="A29" s="78" t="s">
        <v>60</v>
      </c>
      <c r="B29" s="461"/>
      <c r="C29" s="462"/>
      <c r="D29" s="462"/>
      <c r="E29" s="82"/>
      <c r="F29" s="463"/>
      <c r="G29" s="464"/>
      <c r="H29" s="465"/>
      <c r="I29" s="465"/>
      <c r="J29" s="466"/>
      <c r="K29" s="466"/>
      <c r="L29" s="466"/>
      <c r="M29" s="83"/>
      <c r="N29" s="465"/>
      <c r="O29" s="467"/>
      <c r="P29" s="467"/>
      <c r="Q29" s="84"/>
      <c r="R29" s="84"/>
    </row>
    <row r="30" spans="1:18" ht="30.75" customHeight="1" x14ac:dyDescent="0.3">
      <c r="A30" s="78" t="s">
        <v>61</v>
      </c>
      <c r="B30" s="461"/>
      <c r="C30" s="462"/>
      <c r="D30" s="462"/>
      <c r="E30" s="82"/>
      <c r="F30" s="463"/>
      <c r="G30" s="464"/>
      <c r="H30" s="465"/>
      <c r="I30" s="465"/>
      <c r="J30" s="466"/>
      <c r="K30" s="466"/>
      <c r="L30" s="466"/>
      <c r="M30" s="83"/>
      <c r="N30" s="465"/>
      <c r="O30" s="467"/>
      <c r="P30" s="467"/>
      <c r="Q30" s="84"/>
      <c r="R30" s="84"/>
    </row>
    <row r="31" spans="1:18" ht="30" customHeight="1" x14ac:dyDescent="0.3">
      <c r="A31" s="78" t="s">
        <v>62</v>
      </c>
      <c r="B31" s="461"/>
      <c r="C31" s="462"/>
      <c r="D31" s="462"/>
      <c r="E31" s="82"/>
      <c r="F31" s="463"/>
      <c r="G31" s="464"/>
      <c r="H31" s="465"/>
      <c r="I31" s="465"/>
      <c r="J31" s="466"/>
      <c r="K31" s="466"/>
      <c r="L31" s="466"/>
      <c r="M31" s="83"/>
      <c r="N31" s="465"/>
      <c r="O31" s="467"/>
      <c r="P31" s="467"/>
      <c r="Q31" s="84"/>
      <c r="R31" s="84"/>
    </row>
    <row r="32" spans="1:18" ht="30" customHeight="1" x14ac:dyDescent="0.3">
      <c r="A32" s="78" t="s">
        <v>63</v>
      </c>
      <c r="B32" s="461"/>
      <c r="C32" s="462"/>
      <c r="D32" s="462"/>
      <c r="E32" s="82"/>
      <c r="F32" s="463"/>
      <c r="G32" s="464"/>
      <c r="H32" s="465"/>
      <c r="I32" s="465"/>
      <c r="J32" s="466"/>
      <c r="K32" s="466"/>
      <c r="L32" s="466"/>
      <c r="M32" s="83"/>
      <c r="N32" s="465"/>
      <c r="O32" s="467"/>
      <c r="P32" s="467"/>
      <c r="Q32" s="84"/>
      <c r="R32" s="84"/>
    </row>
    <row r="33" spans="1:18" ht="30" customHeight="1" x14ac:dyDescent="0.3">
      <c r="A33" s="78" t="s">
        <v>64</v>
      </c>
      <c r="B33" s="461"/>
      <c r="C33" s="462"/>
      <c r="D33" s="462"/>
      <c r="E33" s="82"/>
      <c r="F33" s="463"/>
      <c r="G33" s="464"/>
      <c r="H33" s="465"/>
      <c r="I33" s="465"/>
      <c r="J33" s="466"/>
      <c r="K33" s="466"/>
      <c r="L33" s="466"/>
      <c r="M33" s="83"/>
      <c r="N33" s="465"/>
      <c r="O33" s="467"/>
      <c r="P33" s="467"/>
      <c r="Q33" s="84"/>
      <c r="R33" s="84"/>
    </row>
    <row r="34" spans="1:18" ht="30" customHeight="1" x14ac:dyDescent="0.3">
      <c r="A34" s="78" t="s">
        <v>65</v>
      </c>
      <c r="B34" s="468"/>
      <c r="C34" s="469"/>
      <c r="D34" s="469"/>
      <c r="E34" s="85"/>
      <c r="F34" s="470"/>
      <c r="G34" s="471"/>
      <c r="H34" s="472"/>
      <c r="I34" s="472"/>
      <c r="J34" s="473"/>
      <c r="K34" s="473"/>
      <c r="L34" s="473"/>
      <c r="M34" s="86"/>
      <c r="N34" s="472"/>
      <c r="O34" s="474"/>
      <c r="P34" s="474"/>
      <c r="Q34" s="84"/>
      <c r="R34" s="84"/>
    </row>
    <row r="35" spans="1:18" ht="30" customHeight="1" x14ac:dyDescent="0.3">
      <c r="A35" s="78" t="s">
        <v>66</v>
      </c>
      <c r="B35" s="447" t="s">
        <v>314</v>
      </c>
      <c r="C35" s="448"/>
      <c r="D35" s="449"/>
      <c r="E35" s="88">
        <f>E25+E26+E27+E28+E29+E30+E31+E32+E33+E34</f>
        <v>0</v>
      </c>
      <c r="F35" s="450">
        <f>F25+F26+F27+F28+F29+F30+F31+F32+F33+F34</f>
        <v>0</v>
      </c>
      <c r="G35" s="451"/>
      <c r="H35" s="452"/>
      <c r="I35" s="453"/>
      <c r="J35" s="454">
        <f t="shared" ref="J35:L35" si="1">J25+J26+J27+J28+J29+J30+J31+J32+J33+J34</f>
        <v>0</v>
      </c>
      <c r="K35" s="454">
        <f t="shared" si="1"/>
        <v>0</v>
      </c>
      <c r="L35" s="454">
        <f t="shared" si="1"/>
        <v>0</v>
      </c>
      <c r="M35" s="89"/>
      <c r="N35" s="455"/>
      <c r="O35" s="456"/>
      <c r="P35" s="457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3">
      <c r="A36" s="458"/>
      <c r="B36" s="459"/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60"/>
    </row>
    <row r="37" spans="1:18" ht="14.4" customHeight="1" x14ac:dyDescent="0.3">
      <c r="A37" s="202">
        <v>45292</v>
      </c>
      <c r="B37" s="203"/>
      <c r="C37" s="204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10" t="s">
        <v>96</v>
      </c>
    </row>
    <row r="38" spans="1:18" ht="20.25" hidden="1" customHeight="1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ht="20.25" hidden="1" customHeight="1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ht="20.25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20.25" hidden="1" customHeight="1" x14ac:dyDescent="0.3"/>
    <row r="42" spans="1:18" ht="20.25" hidden="1" customHeight="1" x14ac:dyDescent="0.3"/>
    <row r="43" spans="1:18" ht="14.4" hidden="1" x14ac:dyDescent="0.3"/>
    <row r="44" spans="1:18" ht="20.25" hidden="1" customHeight="1" x14ac:dyDescent="0.3"/>
    <row r="45" spans="1:18" ht="14.4" hidden="1" x14ac:dyDescent="0.3"/>
    <row r="46" spans="1:18" ht="14.4" hidden="1" x14ac:dyDescent="0.3"/>
    <row r="47" spans="1:18" ht="14.4" hidden="1" x14ac:dyDescent="0.3"/>
    <row r="48" spans="1:18" ht="14.4" hidden="1" x14ac:dyDescent="0.3"/>
    <row r="49" ht="14.4" hidden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20.25" hidden="1" customHeight="1" x14ac:dyDescent="0.3"/>
    <row r="55" ht="20.25" hidden="1" customHeight="1" x14ac:dyDescent="0.3"/>
    <row r="56" ht="25.5" hidden="1" customHeight="1" x14ac:dyDescent="0.3"/>
    <row r="57" ht="25.5" hidden="1" customHeight="1" x14ac:dyDescent="0.3"/>
    <row r="58" ht="14.4" x14ac:dyDescent="0.3"/>
    <row r="59" ht="14.4" hidden="1" x14ac:dyDescent="0.3"/>
  </sheetData>
  <mergeCells count="133"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16"/>
  <sheetViews>
    <sheetView showGridLines="0" zoomScaleNormal="100" workbookViewId="0">
      <selection activeCell="I209" sqref="I209:L209"/>
    </sheetView>
  </sheetViews>
  <sheetFormatPr defaultColWidth="0" defaultRowHeight="15" customHeight="1" zeroHeight="1" x14ac:dyDescent="0.3"/>
  <cols>
    <col min="1" max="1" width="6.6640625" style="111" customWidth="1"/>
    <col min="2" max="2" width="5.6640625" style="111" customWidth="1"/>
    <col min="3" max="3" width="4.6640625" style="111" customWidth="1"/>
    <col min="4" max="4" width="3.6640625" style="111" customWidth="1"/>
    <col min="5" max="5" width="15.6640625" style="111" customWidth="1"/>
    <col min="6" max="7" width="3.6640625" style="111" customWidth="1"/>
    <col min="8" max="8" width="8.6640625" style="111" customWidth="1"/>
    <col min="9" max="9" width="4.6640625" style="111" customWidth="1"/>
    <col min="10" max="12" width="3.6640625" style="111" customWidth="1"/>
    <col min="13" max="13" width="10.88671875" style="111" customWidth="1"/>
    <col min="14" max="14" width="5.6640625" style="111" customWidth="1"/>
    <col min="15" max="15" width="4.6640625" style="111" customWidth="1"/>
    <col min="16" max="16" width="6.6640625" style="111" customWidth="1"/>
    <col min="17" max="17" width="10" style="111" customWidth="1"/>
    <col min="18" max="18" width="15.6640625" style="111" customWidth="1"/>
    <col min="19" max="19" width="2" style="111" customWidth="1"/>
    <col min="20" max="16384" width="0" style="111" hidden="1"/>
  </cols>
  <sheetData>
    <row r="1" spans="1:18" ht="14.4" x14ac:dyDescent="0.3"/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441" t="s">
        <v>182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110"/>
      <c r="C7" s="110"/>
      <c r="D7" s="110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3.4" x14ac:dyDescent="0.45">
      <c r="A8" s="363" t="s">
        <v>2</v>
      </c>
      <c r="B8" s="364"/>
      <c r="C8" s="364"/>
      <c r="D8" s="364"/>
      <c r="E8" s="150">
        <f>'Missouri Cover'!$BP$2</f>
        <v>2024</v>
      </c>
      <c r="F8" s="388" t="s">
        <v>338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90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346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8"/>
    </row>
    <row r="12" spans="1:18" ht="33" customHeight="1" x14ac:dyDescent="0.3">
      <c r="A12" s="532" t="s">
        <v>97</v>
      </c>
      <c r="B12" s="534" t="s">
        <v>98</v>
      </c>
      <c r="C12" s="535"/>
      <c r="D12" s="536" t="s">
        <v>99</v>
      </c>
      <c r="E12" s="508"/>
      <c r="F12" s="508"/>
      <c r="G12" s="508"/>
      <c r="H12" s="508"/>
      <c r="I12" s="537" t="s">
        <v>100</v>
      </c>
      <c r="J12" s="538"/>
      <c r="K12" s="538"/>
      <c r="L12" s="538"/>
      <c r="M12" s="430" t="s">
        <v>101</v>
      </c>
      <c r="N12" s="539"/>
      <c r="O12" s="539"/>
      <c r="P12" s="539"/>
      <c r="Q12" s="539"/>
      <c r="R12" s="539"/>
    </row>
    <row r="13" spans="1:18" ht="18.75" customHeight="1" x14ac:dyDescent="0.3">
      <c r="A13" s="533"/>
      <c r="B13" s="535"/>
      <c r="C13" s="535"/>
      <c r="D13" s="508"/>
      <c r="E13" s="508"/>
      <c r="F13" s="508"/>
      <c r="G13" s="508"/>
      <c r="H13" s="508"/>
      <c r="I13" s="538"/>
      <c r="J13" s="538"/>
      <c r="K13" s="538"/>
      <c r="L13" s="538"/>
      <c r="M13" s="524" t="s">
        <v>102</v>
      </c>
      <c r="N13" s="499"/>
      <c r="O13" s="499"/>
      <c r="P13" s="499"/>
      <c r="Q13" s="525" t="s">
        <v>103</v>
      </c>
      <c r="R13" s="526"/>
    </row>
    <row r="14" spans="1:18" ht="30" customHeight="1" x14ac:dyDescent="0.3">
      <c r="A14" s="91">
        <v>1</v>
      </c>
      <c r="B14" s="543"/>
      <c r="C14" s="544"/>
      <c r="D14" s="545" t="s">
        <v>183</v>
      </c>
      <c r="E14" s="546"/>
      <c r="F14" s="546"/>
      <c r="G14" s="546"/>
      <c r="H14" s="546"/>
      <c r="I14" s="543"/>
      <c r="J14" s="543"/>
      <c r="K14" s="543"/>
      <c r="L14" s="543"/>
      <c r="M14" s="547"/>
      <c r="N14" s="548"/>
      <c r="O14" s="548"/>
      <c r="P14" s="548"/>
      <c r="Q14" s="549"/>
      <c r="R14" s="549"/>
    </row>
    <row r="15" spans="1:18" ht="30" customHeight="1" x14ac:dyDescent="0.3">
      <c r="A15" s="92">
        <v>2</v>
      </c>
      <c r="B15" s="499">
        <v>301</v>
      </c>
      <c r="C15" s="508"/>
      <c r="D15" s="506" t="s">
        <v>184</v>
      </c>
      <c r="E15" s="507"/>
      <c r="F15" s="507"/>
      <c r="G15" s="507"/>
      <c r="H15" s="507"/>
      <c r="I15" s="516" t="s">
        <v>104</v>
      </c>
      <c r="J15" s="499"/>
      <c r="K15" s="499"/>
      <c r="L15" s="499"/>
      <c r="M15" s="521"/>
      <c r="N15" s="510"/>
      <c r="O15" s="510"/>
      <c r="P15" s="510"/>
      <c r="Q15" s="517"/>
      <c r="R15" s="510"/>
    </row>
    <row r="16" spans="1:18" ht="30.75" customHeight="1" x14ac:dyDescent="0.3">
      <c r="A16" s="92">
        <v>3</v>
      </c>
      <c r="B16" s="499">
        <v>302</v>
      </c>
      <c r="C16" s="508"/>
      <c r="D16" s="506" t="s">
        <v>185</v>
      </c>
      <c r="E16" s="507"/>
      <c r="F16" s="507"/>
      <c r="G16" s="507"/>
      <c r="H16" s="507"/>
      <c r="I16" s="516" t="s">
        <v>104</v>
      </c>
      <c r="J16" s="499"/>
      <c r="K16" s="499"/>
      <c r="L16" s="499"/>
      <c r="M16" s="521"/>
      <c r="N16" s="510"/>
      <c r="O16" s="510"/>
      <c r="P16" s="510"/>
      <c r="Q16" s="517"/>
      <c r="R16" s="510"/>
    </row>
    <row r="17" spans="1:18" ht="30" customHeight="1" x14ac:dyDescent="0.3">
      <c r="A17" s="92">
        <v>4</v>
      </c>
      <c r="B17" s="499">
        <v>303</v>
      </c>
      <c r="C17" s="508"/>
      <c r="D17" s="506" t="s">
        <v>186</v>
      </c>
      <c r="E17" s="507"/>
      <c r="F17" s="507"/>
      <c r="G17" s="507"/>
      <c r="H17" s="507"/>
      <c r="I17" s="516" t="s">
        <v>104</v>
      </c>
      <c r="J17" s="499"/>
      <c r="K17" s="499"/>
      <c r="L17" s="499"/>
      <c r="M17" s="521"/>
      <c r="N17" s="510"/>
      <c r="O17" s="510"/>
      <c r="P17" s="510"/>
      <c r="Q17" s="517"/>
      <c r="R17" s="510"/>
    </row>
    <row r="18" spans="1:18" ht="30" customHeight="1" x14ac:dyDescent="0.3">
      <c r="A18" s="92">
        <v>5</v>
      </c>
      <c r="B18" s="499"/>
      <c r="C18" s="508"/>
      <c r="D18" s="500" t="s">
        <v>187</v>
      </c>
      <c r="E18" s="518"/>
      <c r="F18" s="518"/>
      <c r="G18" s="518"/>
      <c r="H18" s="518"/>
      <c r="I18" s="499"/>
      <c r="J18" s="499"/>
      <c r="K18" s="499"/>
      <c r="L18" s="499"/>
      <c r="M18" s="521"/>
      <c r="N18" s="510"/>
      <c r="O18" s="510"/>
      <c r="P18" s="510"/>
      <c r="Q18" s="517"/>
      <c r="R18" s="510"/>
    </row>
    <row r="19" spans="1:18" ht="30" customHeight="1" x14ac:dyDescent="0.3">
      <c r="A19" s="92">
        <v>6</v>
      </c>
      <c r="B19" s="499"/>
      <c r="C19" s="508"/>
      <c r="D19" s="527" t="s">
        <v>188</v>
      </c>
      <c r="E19" s="528"/>
      <c r="F19" s="528"/>
      <c r="G19" s="528"/>
      <c r="H19" s="528"/>
      <c r="I19" s="499"/>
      <c r="J19" s="499"/>
      <c r="K19" s="499"/>
      <c r="L19" s="499"/>
      <c r="M19" s="540"/>
      <c r="N19" s="530"/>
      <c r="O19" s="530"/>
      <c r="P19" s="530"/>
      <c r="Q19" s="531"/>
      <c r="R19" s="530"/>
    </row>
    <row r="20" spans="1:18" ht="30" customHeight="1" x14ac:dyDescent="0.3">
      <c r="A20" s="92">
        <v>7</v>
      </c>
      <c r="B20" s="499"/>
      <c r="C20" s="508"/>
      <c r="D20" s="527" t="s">
        <v>189</v>
      </c>
      <c r="E20" s="528"/>
      <c r="F20" s="528"/>
      <c r="G20" s="528"/>
      <c r="H20" s="528"/>
      <c r="I20" s="499"/>
      <c r="J20" s="499"/>
      <c r="K20" s="499"/>
      <c r="L20" s="499"/>
      <c r="M20" s="540"/>
      <c r="N20" s="530"/>
      <c r="O20" s="530"/>
      <c r="P20" s="530"/>
      <c r="Q20" s="531"/>
      <c r="R20" s="530"/>
    </row>
    <row r="21" spans="1:18" ht="30" customHeight="1" x14ac:dyDescent="0.3">
      <c r="A21" s="92">
        <v>8</v>
      </c>
      <c r="B21" s="499">
        <v>325.10000000000002</v>
      </c>
      <c r="C21" s="508"/>
      <c r="D21" s="506" t="s">
        <v>190</v>
      </c>
      <c r="E21" s="507"/>
      <c r="F21" s="507"/>
      <c r="G21" s="507"/>
      <c r="H21" s="507"/>
      <c r="I21" s="499" t="s">
        <v>105</v>
      </c>
      <c r="J21" s="499"/>
      <c r="K21" s="499"/>
      <c r="L21" s="499"/>
      <c r="M21" s="522"/>
      <c r="N21" s="512"/>
      <c r="O21" s="512"/>
      <c r="P21" s="512"/>
      <c r="Q21" s="517"/>
      <c r="R21" s="510"/>
    </row>
    <row r="22" spans="1:18" ht="30" customHeight="1" x14ac:dyDescent="0.3">
      <c r="A22" s="92">
        <v>9</v>
      </c>
      <c r="B22" s="499">
        <v>325.2</v>
      </c>
      <c r="C22" s="508"/>
      <c r="D22" s="506" t="s">
        <v>191</v>
      </c>
      <c r="E22" s="507"/>
      <c r="F22" s="507"/>
      <c r="G22" s="507"/>
      <c r="H22" s="507"/>
      <c r="I22" s="499" t="s">
        <v>105</v>
      </c>
      <c r="J22" s="499"/>
      <c r="K22" s="499"/>
      <c r="L22" s="499"/>
      <c r="M22" s="522"/>
      <c r="N22" s="512"/>
      <c r="O22" s="512"/>
      <c r="P22" s="512"/>
      <c r="Q22" s="517"/>
      <c r="R22" s="510"/>
    </row>
    <row r="23" spans="1:18" ht="30" customHeight="1" x14ac:dyDescent="0.3">
      <c r="A23" s="92">
        <v>10</v>
      </c>
      <c r="B23" s="499">
        <v>325.3</v>
      </c>
      <c r="C23" s="508"/>
      <c r="D23" s="506" t="s">
        <v>192</v>
      </c>
      <c r="E23" s="507"/>
      <c r="F23" s="507"/>
      <c r="G23" s="507"/>
      <c r="H23" s="507"/>
      <c r="I23" s="499" t="s">
        <v>105</v>
      </c>
      <c r="J23" s="499"/>
      <c r="K23" s="499"/>
      <c r="L23" s="499"/>
      <c r="M23" s="522"/>
      <c r="N23" s="512"/>
      <c r="O23" s="512"/>
      <c r="P23" s="512"/>
      <c r="Q23" s="517"/>
      <c r="R23" s="510"/>
    </row>
    <row r="24" spans="1:18" ht="30" customHeight="1" x14ac:dyDescent="0.3">
      <c r="A24" s="92">
        <v>11</v>
      </c>
      <c r="B24" s="499">
        <v>325.39999999999998</v>
      </c>
      <c r="C24" s="508"/>
      <c r="D24" s="506" t="s">
        <v>170</v>
      </c>
      <c r="E24" s="507"/>
      <c r="F24" s="507"/>
      <c r="G24" s="507"/>
      <c r="H24" s="507"/>
      <c r="I24" s="499" t="s">
        <v>105</v>
      </c>
      <c r="J24" s="499"/>
      <c r="K24" s="499"/>
      <c r="L24" s="499"/>
      <c r="M24" s="522"/>
      <c r="N24" s="512"/>
      <c r="O24" s="512"/>
      <c r="P24" s="512"/>
      <c r="Q24" s="517"/>
      <c r="R24" s="510"/>
    </row>
    <row r="25" spans="1:18" ht="30" customHeight="1" x14ac:dyDescent="0.3">
      <c r="A25" s="92">
        <v>12</v>
      </c>
      <c r="B25" s="499">
        <v>325.5</v>
      </c>
      <c r="C25" s="508"/>
      <c r="D25" s="506" t="s">
        <v>193</v>
      </c>
      <c r="E25" s="507"/>
      <c r="F25" s="507"/>
      <c r="G25" s="507"/>
      <c r="H25" s="507"/>
      <c r="I25" s="499" t="s">
        <v>105</v>
      </c>
      <c r="J25" s="499"/>
      <c r="K25" s="499"/>
      <c r="L25" s="499"/>
      <c r="M25" s="522"/>
      <c r="N25" s="512"/>
      <c r="O25" s="512"/>
      <c r="P25" s="512"/>
      <c r="Q25" s="517"/>
      <c r="R25" s="510"/>
    </row>
    <row r="26" spans="1:18" ht="30" customHeight="1" x14ac:dyDescent="0.3">
      <c r="A26" s="92">
        <v>13</v>
      </c>
      <c r="B26" s="499">
        <v>326</v>
      </c>
      <c r="C26" s="508"/>
      <c r="D26" s="506" t="s">
        <v>194</v>
      </c>
      <c r="E26" s="507"/>
      <c r="F26" s="507"/>
      <c r="G26" s="507"/>
      <c r="H26" s="507"/>
      <c r="I26" s="499" t="s">
        <v>105</v>
      </c>
      <c r="J26" s="499"/>
      <c r="K26" s="499"/>
      <c r="L26" s="499"/>
      <c r="M26" s="522"/>
      <c r="N26" s="512"/>
      <c r="O26" s="512"/>
      <c r="P26" s="512"/>
      <c r="Q26" s="517"/>
      <c r="R26" s="510"/>
    </row>
    <row r="27" spans="1:18" ht="30" customHeight="1" x14ac:dyDescent="0.3">
      <c r="A27" s="92">
        <v>14</v>
      </c>
      <c r="B27" s="499">
        <v>327</v>
      </c>
      <c r="C27" s="508"/>
      <c r="D27" s="506" t="s">
        <v>195</v>
      </c>
      <c r="E27" s="507"/>
      <c r="F27" s="507"/>
      <c r="G27" s="507"/>
      <c r="H27" s="507"/>
      <c r="I27" s="499" t="s">
        <v>105</v>
      </c>
      <c r="J27" s="499"/>
      <c r="K27" s="499"/>
      <c r="L27" s="499"/>
      <c r="M27" s="522"/>
      <c r="N27" s="512"/>
      <c r="O27" s="512"/>
      <c r="P27" s="512"/>
      <c r="Q27" s="517"/>
      <c r="R27" s="510"/>
    </row>
    <row r="28" spans="1:18" ht="30" customHeight="1" x14ac:dyDescent="0.3">
      <c r="A28" s="92">
        <v>15</v>
      </c>
      <c r="B28" s="499">
        <v>328</v>
      </c>
      <c r="C28" s="508"/>
      <c r="D28" s="506" t="s">
        <v>196</v>
      </c>
      <c r="E28" s="507"/>
      <c r="F28" s="507"/>
      <c r="G28" s="507"/>
      <c r="H28" s="507"/>
      <c r="I28" s="499" t="s">
        <v>105</v>
      </c>
      <c r="J28" s="499"/>
      <c r="K28" s="499"/>
      <c r="L28" s="499"/>
      <c r="M28" s="522"/>
      <c r="N28" s="512"/>
      <c r="O28" s="512"/>
      <c r="P28" s="512"/>
      <c r="Q28" s="517"/>
      <c r="R28" s="510"/>
    </row>
    <row r="29" spans="1:18" ht="30" customHeight="1" x14ac:dyDescent="0.3">
      <c r="A29" s="92">
        <v>16</v>
      </c>
      <c r="B29" s="499">
        <v>329</v>
      </c>
      <c r="C29" s="508"/>
      <c r="D29" s="506" t="s">
        <v>197</v>
      </c>
      <c r="E29" s="507"/>
      <c r="F29" s="507"/>
      <c r="G29" s="507"/>
      <c r="H29" s="507"/>
      <c r="I29" s="499" t="s">
        <v>105</v>
      </c>
      <c r="J29" s="499"/>
      <c r="K29" s="499"/>
      <c r="L29" s="499"/>
      <c r="M29" s="522"/>
      <c r="N29" s="512"/>
      <c r="O29" s="512"/>
      <c r="P29" s="512"/>
      <c r="Q29" s="517"/>
      <c r="R29" s="510"/>
    </row>
    <row r="30" spans="1:18" ht="30" customHeight="1" x14ac:dyDescent="0.3">
      <c r="A30" s="92">
        <v>17</v>
      </c>
      <c r="B30" s="499">
        <v>330</v>
      </c>
      <c r="C30" s="508"/>
      <c r="D30" s="506" t="s">
        <v>198</v>
      </c>
      <c r="E30" s="507"/>
      <c r="F30" s="507"/>
      <c r="G30" s="507"/>
      <c r="H30" s="507"/>
      <c r="I30" s="499" t="s">
        <v>105</v>
      </c>
      <c r="J30" s="499"/>
      <c r="K30" s="499"/>
      <c r="L30" s="499"/>
      <c r="M30" s="522"/>
      <c r="N30" s="512"/>
      <c r="O30" s="512"/>
      <c r="P30" s="512"/>
      <c r="Q30" s="517"/>
      <c r="R30" s="510"/>
    </row>
    <row r="31" spans="1:18" ht="30" customHeight="1" x14ac:dyDescent="0.3">
      <c r="A31" s="92">
        <v>18</v>
      </c>
      <c r="B31" s="499">
        <v>332</v>
      </c>
      <c r="C31" s="499"/>
      <c r="D31" s="506" t="s">
        <v>199</v>
      </c>
      <c r="E31" s="507"/>
      <c r="F31" s="507"/>
      <c r="G31" s="507"/>
      <c r="H31" s="507"/>
      <c r="I31" s="499" t="s">
        <v>105</v>
      </c>
      <c r="J31" s="499"/>
      <c r="K31" s="499"/>
      <c r="L31" s="499"/>
      <c r="M31" s="522"/>
      <c r="N31" s="512"/>
      <c r="O31" s="512"/>
      <c r="P31" s="512"/>
      <c r="Q31" s="517"/>
      <c r="R31" s="510"/>
    </row>
    <row r="32" spans="1:18" ht="30.75" customHeight="1" x14ac:dyDescent="0.3">
      <c r="A32" s="92">
        <v>19</v>
      </c>
      <c r="B32" s="499">
        <v>332</v>
      </c>
      <c r="C32" s="499"/>
      <c r="D32" s="506" t="s">
        <v>200</v>
      </c>
      <c r="E32" s="507"/>
      <c r="F32" s="507"/>
      <c r="G32" s="507"/>
      <c r="H32" s="507"/>
      <c r="I32" s="499" t="s">
        <v>105</v>
      </c>
      <c r="J32" s="499"/>
      <c r="K32" s="499"/>
      <c r="L32" s="499"/>
      <c r="M32" s="522"/>
      <c r="N32" s="512"/>
      <c r="O32" s="512"/>
      <c r="P32" s="512"/>
      <c r="Q32" s="517"/>
      <c r="R32" s="510"/>
    </row>
    <row r="33" spans="1:18" ht="30" customHeight="1" x14ac:dyDescent="0.3">
      <c r="A33" s="92">
        <v>20</v>
      </c>
      <c r="B33" s="499">
        <v>333</v>
      </c>
      <c r="C33" s="499"/>
      <c r="D33" s="506" t="s">
        <v>201</v>
      </c>
      <c r="E33" s="507"/>
      <c r="F33" s="507"/>
      <c r="G33" s="507"/>
      <c r="H33" s="507"/>
      <c r="I33" s="499" t="s">
        <v>105</v>
      </c>
      <c r="J33" s="499"/>
      <c r="K33" s="499"/>
      <c r="L33" s="499"/>
      <c r="M33" s="522"/>
      <c r="N33" s="512"/>
      <c r="O33" s="512"/>
      <c r="P33" s="512"/>
      <c r="Q33" s="517"/>
      <c r="R33" s="510"/>
    </row>
    <row r="34" spans="1:18" ht="30" customHeight="1" x14ac:dyDescent="0.3">
      <c r="A34" s="92">
        <v>21</v>
      </c>
      <c r="B34" s="499">
        <v>334</v>
      </c>
      <c r="C34" s="499"/>
      <c r="D34" s="506" t="s">
        <v>202</v>
      </c>
      <c r="E34" s="507"/>
      <c r="F34" s="507"/>
      <c r="G34" s="507"/>
      <c r="H34" s="507"/>
      <c r="I34" s="499" t="s">
        <v>105</v>
      </c>
      <c r="J34" s="499"/>
      <c r="K34" s="499"/>
      <c r="L34" s="499"/>
      <c r="M34" s="520"/>
      <c r="N34" s="512"/>
      <c r="O34" s="512"/>
      <c r="P34" s="512"/>
      <c r="Q34" s="517"/>
      <c r="R34" s="510"/>
    </row>
    <row r="35" spans="1:18" ht="30" customHeight="1" x14ac:dyDescent="0.3">
      <c r="A35" s="92">
        <v>22</v>
      </c>
      <c r="B35" s="499">
        <v>335</v>
      </c>
      <c r="C35" s="499"/>
      <c r="D35" s="506" t="s">
        <v>203</v>
      </c>
      <c r="E35" s="507"/>
      <c r="F35" s="507"/>
      <c r="G35" s="507"/>
      <c r="H35" s="507"/>
      <c r="I35" s="499" t="s">
        <v>106</v>
      </c>
      <c r="J35" s="499"/>
      <c r="K35" s="499"/>
      <c r="L35" s="499"/>
      <c r="M35" s="509"/>
      <c r="N35" s="510"/>
      <c r="O35" s="510"/>
      <c r="P35" s="510"/>
      <c r="Q35" s="511"/>
      <c r="R35" s="512"/>
    </row>
    <row r="36" spans="1:18" ht="30" customHeight="1" x14ac:dyDescent="0.3">
      <c r="A36" s="92">
        <v>23</v>
      </c>
      <c r="B36" s="499">
        <v>336</v>
      </c>
      <c r="C36" s="499"/>
      <c r="D36" s="506" t="s">
        <v>204</v>
      </c>
      <c r="E36" s="507"/>
      <c r="F36" s="507"/>
      <c r="G36" s="507"/>
      <c r="H36" s="507"/>
      <c r="I36" s="499" t="s">
        <v>105</v>
      </c>
      <c r="J36" s="499"/>
      <c r="K36" s="499"/>
      <c r="L36" s="499"/>
      <c r="M36" s="520"/>
      <c r="N36" s="512"/>
      <c r="O36" s="512"/>
      <c r="P36" s="512"/>
      <c r="Q36" s="517"/>
      <c r="R36" s="510"/>
    </row>
    <row r="37" spans="1:18" ht="30" customHeight="1" x14ac:dyDescent="0.3">
      <c r="A37" s="92">
        <v>24</v>
      </c>
      <c r="B37" s="499">
        <v>337</v>
      </c>
      <c r="C37" s="499"/>
      <c r="D37" s="506" t="s">
        <v>205</v>
      </c>
      <c r="E37" s="507"/>
      <c r="F37" s="507"/>
      <c r="G37" s="507"/>
      <c r="H37" s="507"/>
      <c r="I37" s="499" t="s">
        <v>107</v>
      </c>
      <c r="J37" s="499"/>
      <c r="K37" s="499"/>
      <c r="L37" s="499"/>
      <c r="M37" s="520"/>
      <c r="N37" s="512"/>
      <c r="O37" s="512"/>
      <c r="P37" s="512"/>
      <c r="Q37" s="511"/>
      <c r="R37" s="512"/>
    </row>
    <row r="38" spans="1:18" ht="30" customHeight="1" x14ac:dyDescent="0.3">
      <c r="A38" s="92">
        <v>25</v>
      </c>
      <c r="B38" s="499">
        <v>338</v>
      </c>
      <c r="C38" s="499"/>
      <c r="D38" s="506" t="s">
        <v>206</v>
      </c>
      <c r="E38" s="507"/>
      <c r="F38" s="507"/>
      <c r="G38" s="507"/>
      <c r="H38" s="507"/>
      <c r="I38" s="516" t="s">
        <v>104</v>
      </c>
      <c r="J38" s="499"/>
      <c r="K38" s="499"/>
      <c r="L38" s="499"/>
      <c r="M38" s="509"/>
      <c r="N38" s="510"/>
      <c r="O38" s="510"/>
      <c r="P38" s="510"/>
      <c r="Q38" s="517"/>
      <c r="R38" s="510"/>
    </row>
    <row r="39" spans="1:18" ht="30" customHeight="1" x14ac:dyDescent="0.3">
      <c r="A39" s="92">
        <v>26</v>
      </c>
      <c r="B39" s="499"/>
      <c r="C39" s="499"/>
      <c r="D39" s="500" t="s">
        <v>207</v>
      </c>
      <c r="E39" s="518"/>
      <c r="F39" s="518"/>
      <c r="G39" s="518"/>
      <c r="H39" s="518"/>
      <c r="I39" s="501"/>
      <c r="J39" s="502"/>
      <c r="K39" s="502"/>
      <c r="L39" s="502"/>
      <c r="M39" s="513">
        <f>M21+M22+M23+M23+M24+M25+M26+M27+M28+M29+M30+M31+M32+M33+M34+M36+M37</f>
        <v>0</v>
      </c>
      <c r="N39" s="514"/>
      <c r="O39" s="514"/>
      <c r="P39" s="514"/>
      <c r="Q39" s="515">
        <f>Q35+Q37</f>
        <v>0</v>
      </c>
      <c r="R39" s="514"/>
    </row>
    <row r="40" spans="1:18" ht="15" customHeight="1" x14ac:dyDescent="0.3">
      <c r="A40" s="374"/>
      <c r="B40" s="375"/>
      <c r="C40" s="375"/>
      <c r="D40" s="375"/>
      <c r="E40" s="375"/>
      <c r="F40" s="375"/>
      <c r="G40" s="375"/>
      <c r="H40" s="375"/>
      <c r="I40" s="375"/>
      <c r="J40" s="375"/>
      <c r="K40" s="375"/>
      <c r="L40" s="375"/>
      <c r="M40" s="375"/>
      <c r="N40" s="375"/>
      <c r="O40" s="375"/>
      <c r="P40" s="375"/>
      <c r="Q40" s="375"/>
      <c r="R40" s="376"/>
    </row>
    <row r="41" spans="1:18" ht="26.25" customHeight="1" x14ac:dyDescent="0.3">
      <c r="A41" s="439">
        <v>45292</v>
      </c>
      <c r="B41" s="440"/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  <c r="Q41" s="440"/>
      <c r="R41" s="21" t="s">
        <v>208</v>
      </c>
    </row>
    <row r="42" spans="1:18" ht="14.4" x14ac:dyDescent="0.3"/>
    <row r="43" spans="1:18" ht="21" x14ac:dyDescent="0.3">
      <c r="A43" s="1"/>
      <c r="B43" s="2"/>
      <c r="C43" s="2"/>
      <c r="D43" s="2"/>
      <c r="E43" s="356" t="s">
        <v>0</v>
      </c>
      <c r="F43" s="357"/>
      <c r="G43" s="357"/>
      <c r="H43" s="357"/>
      <c r="I43" s="357"/>
      <c r="J43" s="357"/>
      <c r="K43" s="357"/>
      <c r="L43" s="357"/>
      <c r="M43" s="357"/>
      <c r="N43" s="357"/>
      <c r="O43" s="3"/>
      <c r="P43" s="3"/>
      <c r="Q43" s="3"/>
      <c r="R43" s="4"/>
    </row>
    <row r="44" spans="1:18" ht="22.5" customHeight="1" x14ac:dyDescent="0.3">
      <c r="A44" s="5"/>
      <c r="B44" s="6"/>
      <c r="C44" s="6"/>
      <c r="D44" s="6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441" t="s">
        <v>209</v>
      </c>
      <c r="P44" s="360"/>
      <c r="Q44" s="360"/>
      <c r="R44" s="361"/>
    </row>
    <row r="45" spans="1:18" ht="15" customHeight="1" x14ac:dyDescent="0.3">
      <c r="A45" s="5"/>
      <c r="B45" s="6"/>
      <c r="C45" s="6"/>
      <c r="D45" s="6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62"/>
      <c r="P45" s="362"/>
      <c r="Q45" s="362"/>
      <c r="R45" s="361"/>
    </row>
    <row r="46" spans="1:18" ht="15" customHeight="1" x14ac:dyDescent="0.3">
      <c r="A46" s="5"/>
      <c r="B46" s="6"/>
      <c r="C46" s="6"/>
      <c r="D46" s="6"/>
      <c r="E46" s="358"/>
      <c r="F46" s="358"/>
      <c r="G46" s="358"/>
      <c r="H46" s="358"/>
      <c r="I46" s="358"/>
      <c r="J46" s="358"/>
      <c r="K46" s="358"/>
      <c r="L46" s="358"/>
      <c r="M46" s="358"/>
      <c r="N46" s="358"/>
      <c r="O46" s="362"/>
      <c r="P46" s="362"/>
      <c r="Q46" s="362"/>
      <c r="R46" s="361"/>
    </row>
    <row r="47" spans="1:18" ht="15" customHeight="1" x14ac:dyDescent="0.3">
      <c r="A47" s="5"/>
      <c r="B47" s="6"/>
      <c r="C47" s="7" t="s">
        <v>1</v>
      </c>
      <c r="D47" s="8"/>
      <c r="E47" s="358"/>
      <c r="F47" s="358"/>
      <c r="G47" s="358"/>
      <c r="H47" s="358"/>
      <c r="I47" s="358"/>
      <c r="J47" s="358"/>
      <c r="K47" s="358"/>
      <c r="L47" s="358"/>
      <c r="M47" s="358"/>
      <c r="N47" s="358"/>
      <c r="O47" s="360"/>
      <c r="P47" s="360"/>
      <c r="Q47" s="360"/>
      <c r="R47" s="361"/>
    </row>
    <row r="48" spans="1:18" ht="15.75" customHeight="1" x14ac:dyDescent="0.3">
      <c r="A48" s="5"/>
      <c r="B48" s="110"/>
      <c r="C48" s="110"/>
      <c r="D48" s="110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62"/>
      <c r="P48" s="362"/>
      <c r="Q48" s="362"/>
      <c r="R48" s="361"/>
    </row>
    <row r="49" spans="1:20" ht="23.4" x14ac:dyDescent="0.45">
      <c r="A49" s="363" t="s">
        <v>2</v>
      </c>
      <c r="B49" s="364"/>
      <c r="C49" s="364"/>
      <c r="D49" s="364"/>
      <c r="E49" s="150">
        <f>'Missouri Cover'!$BP$2</f>
        <v>2024</v>
      </c>
      <c r="F49" s="388" t="s">
        <v>338</v>
      </c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90"/>
    </row>
    <row r="50" spans="1:20" ht="18" customHeight="1" x14ac:dyDescent="0.3">
      <c r="A50" s="351" t="s">
        <v>3</v>
      </c>
      <c r="B50" s="352"/>
      <c r="C50" s="352"/>
      <c r="D50" s="352"/>
      <c r="E50" s="352"/>
      <c r="F50" s="352"/>
      <c r="G50" s="353"/>
      <c r="H50" s="353"/>
      <c r="I50" s="352"/>
      <c r="J50" s="352"/>
      <c r="K50" s="352"/>
      <c r="L50" s="354"/>
      <c r="M50" s="355" t="s">
        <v>4</v>
      </c>
      <c r="N50" s="181"/>
      <c r="O50" s="181"/>
      <c r="P50" s="181"/>
      <c r="Q50" s="181"/>
      <c r="R50" s="182"/>
    </row>
    <row r="51" spans="1:20" ht="30" customHeight="1" x14ac:dyDescent="0.3">
      <c r="A51" s="342" t="str">
        <f>A10</f>
        <v/>
      </c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4"/>
      <c r="M51" s="345" t="str">
        <f>M10</f>
        <v/>
      </c>
      <c r="N51" s="287"/>
      <c r="O51" s="287"/>
      <c r="P51" s="287"/>
      <c r="Q51" s="287"/>
      <c r="R51" s="289"/>
    </row>
    <row r="52" spans="1:20" ht="18" customHeight="1" x14ac:dyDescent="0.3">
      <c r="A52" s="346"/>
      <c r="B52" s="347"/>
      <c r="C52" s="347"/>
      <c r="D52" s="347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348"/>
    </row>
    <row r="53" spans="1:20" ht="33" customHeight="1" x14ac:dyDescent="0.3">
      <c r="A53" s="532" t="s">
        <v>97</v>
      </c>
      <c r="B53" s="534" t="s">
        <v>98</v>
      </c>
      <c r="C53" s="535"/>
      <c r="D53" s="536" t="s">
        <v>99</v>
      </c>
      <c r="E53" s="508"/>
      <c r="F53" s="508"/>
      <c r="G53" s="508"/>
      <c r="H53" s="508"/>
      <c r="I53" s="537" t="s">
        <v>100</v>
      </c>
      <c r="J53" s="538"/>
      <c r="K53" s="538"/>
      <c r="L53" s="538"/>
      <c r="M53" s="430" t="s">
        <v>101</v>
      </c>
      <c r="N53" s="539"/>
      <c r="O53" s="539"/>
      <c r="P53" s="539"/>
      <c r="Q53" s="539"/>
      <c r="R53" s="539"/>
    </row>
    <row r="54" spans="1:20" ht="18.75" customHeight="1" x14ac:dyDescent="0.3">
      <c r="A54" s="533"/>
      <c r="B54" s="535"/>
      <c r="C54" s="535"/>
      <c r="D54" s="508"/>
      <c r="E54" s="508"/>
      <c r="F54" s="508"/>
      <c r="G54" s="508"/>
      <c r="H54" s="508"/>
      <c r="I54" s="538"/>
      <c r="J54" s="538"/>
      <c r="K54" s="538"/>
      <c r="L54" s="538"/>
      <c r="M54" s="524" t="s">
        <v>102</v>
      </c>
      <c r="N54" s="499"/>
      <c r="O54" s="499"/>
      <c r="P54" s="499"/>
      <c r="Q54" s="525" t="s">
        <v>103</v>
      </c>
      <c r="R54" s="526"/>
    </row>
    <row r="55" spans="1:20" ht="30" customHeight="1" x14ac:dyDescent="0.3">
      <c r="A55" s="92">
        <v>27</v>
      </c>
      <c r="B55" s="499"/>
      <c r="C55" s="499"/>
      <c r="D55" s="527" t="s">
        <v>210</v>
      </c>
      <c r="E55" s="528"/>
      <c r="F55" s="528"/>
      <c r="G55" s="528"/>
      <c r="H55" s="528"/>
      <c r="I55" s="499"/>
      <c r="J55" s="499"/>
      <c r="K55" s="499"/>
      <c r="L55" s="499"/>
      <c r="M55" s="540"/>
      <c r="N55" s="530"/>
      <c r="O55" s="530"/>
      <c r="P55" s="530"/>
      <c r="Q55" s="531"/>
      <c r="R55" s="530"/>
    </row>
    <row r="56" spans="1:20" ht="30" customHeight="1" x14ac:dyDescent="0.3">
      <c r="A56" s="92">
        <v>28</v>
      </c>
      <c r="B56" s="499">
        <v>340</v>
      </c>
      <c r="C56" s="499"/>
      <c r="D56" s="506" t="s">
        <v>211</v>
      </c>
      <c r="E56" s="507"/>
      <c r="F56" s="507"/>
      <c r="G56" s="507"/>
      <c r="H56" s="507"/>
      <c r="I56" s="499" t="s">
        <v>105</v>
      </c>
      <c r="J56" s="499"/>
      <c r="K56" s="499"/>
      <c r="L56" s="499"/>
      <c r="M56" s="522"/>
      <c r="N56" s="512"/>
      <c r="O56" s="512"/>
      <c r="P56" s="512"/>
      <c r="Q56" s="517"/>
      <c r="R56" s="510"/>
    </row>
    <row r="57" spans="1:20" ht="30" customHeight="1" x14ac:dyDescent="0.3">
      <c r="A57" s="92">
        <v>29</v>
      </c>
      <c r="B57" s="499">
        <v>341</v>
      </c>
      <c r="C57" s="499"/>
      <c r="D57" s="506" t="s">
        <v>212</v>
      </c>
      <c r="E57" s="507"/>
      <c r="F57" s="507"/>
      <c r="G57" s="507"/>
      <c r="H57" s="507"/>
      <c r="I57" s="499" t="s">
        <v>105</v>
      </c>
      <c r="J57" s="499"/>
      <c r="K57" s="499"/>
      <c r="L57" s="499"/>
      <c r="M57" s="520"/>
      <c r="N57" s="512"/>
      <c r="O57" s="512"/>
      <c r="P57" s="512"/>
      <c r="Q57" s="517"/>
      <c r="R57" s="510"/>
    </row>
    <row r="58" spans="1:20" ht="30" customHeight="1" x14ac:dyDescent="0.3">
      <c r="A58" s="92">
        <v>30</v>
      </c>
      <c r="B58" s="499">
        <v>342</v>
      </c>
      <c r="C58" s="499"/>
      <c r="D58" s="506" t="s">
        <v>213</v>
      </c>
      <c r="E58" s="507"/>
      <c r="F58" s="507"/>
      <c r="G58" s="507"/>
      <c r="H58" s="507"/>
      <c r="I58" s="499" t="s">
        <v>105</v>
      </c>
      <c r="J58" s="499"/>
      <c r="K58" s="499"/>
      <c r="L58" s="499"/>
      <c r="M58" s="522"/>
      <c r="N58" s="511"/>
      <c r="O58" s="511"/>
      <c r="P58" s="511"/>
      <c r="Q58" s="517"/>
      <c r="R58" s="510"/>
    </row>
    <row r="59" spans="1:20" ht="30" customHeight="1" x14ac:dyDescent="0.3">
      <c r="A59" s="92">
        <v>31</v>
      </c>
      <c r="B59" s="499">
        <v>343</v>
      </c>
      <c r="C59" s="499"/>
      <c r="D59" s="506" t="s">
        <v>214</v>
      </c>
      <c r="E59" s="507"/>
      <c r="F59" s="507"/>
      <c r="G59" s="507"/>
      <c r="H59" s="507"/>
      <c r="I59" s="499" t="s">
        <v>105</v>
      </c>
      <c r="J59" s="499"/>
      <c r="K59" s="499"/>
      <c r="L59" s="499"/>
      <c r="M59" s="522"/>
      <c r="N59" s="512"/>
      <c r="O59" s="512"/>
      <c r="P59" s="512"/>
      <c r="Q59" s="517"/>
      <c r="R59" s="510"/>
    </row>
    <row r="60" spans="1:20" ht="30" customHeight="1" x14ac:dyDescent="0.3">
      <c r="A60" s="92">
        <v>32</v>
      </c>
      <c r="B60" s="499">
        <v>344</v>
      </c>
      <c r="C60" s="499"/>
      <c r="D60" s="506" t="s">
        <v>215</v>
      </c>
      <c r="E60" s="507"/>
      <c r="F60" s="507"/>
      <c r="G60" s="507"/>
      <c r="H60" s="507"/>
      <c r="I60" s="499" t="s">
        <v>105</v>
      </c>
      <c r="J60" s="499"/>
      <c r="K60" s="499"/>
      <c r="L60" s="499"/>
      <c r="M60" s="522"/>
      <c r="N60" s="512"/>
      <c r="O60" s="512"/>
      <c r="P60" s="512"/>
      <c r="Q60" s="517"/>
      <c r="R60" s="510"/>
    </row>
    <row r="61" spans="1:20" ht="30" customHeight="1" x14ac:dyDescent="0.3">
      <c r="A61" s="92">
        <v>33</v>
      </c>
      <c r="B61" s="499">
        <v>345</v>
      </c>
      <c r="C61" s="499"/>
      <c r="D61" s="506" t="s">
        <v>216</v>
      </c>
      <c r="E61" s="507"/>
      <c r="F61" s="507"/>
      <c r="G61" s="507"/>
      <c r="H61" s="507"/>
      <c r="I61" s="499" t="s">
        <v>107</v>
      </c>
      <c r="J61" s="499"/>
      <c r="K61" s="499"/>
      <c r="L61" s="499"/>
      <c r="M61" s="520"/>
      <c r="N61" s="512"/>
      <c r="O61" s="512"/>
      <c r="P61" s="512"/>
      <c r="Q61" s="511"/>
      <c r="R61" s="512"/>
      <c r="S61" s="22"/>
      <c r="T61" s="22"/>
    </row>
    <row r="62" spans="1:20" ht="30" customHeight="1" x14ac:dyDescent="0.3">
      <c r="A62" s="92">
        <v>34</v>
      </c>
      <c r="B62" s="499">
        <v>346</v>
      </c>
      <c r="C62" s="499"/>
      <c r="D62" s="506" t="s">
        <v>217</v>
      </c>
      <c r="E62" s="507"/>
      <c r="F62" s="507"/>
      <c r="G62" s="507"/>
      <c r="H62" s="507"/>
      <c r="I62" s="499" t="s">
        <v>105</v>
      </c>
      <c r="J62" s="499"/>
      <c r="K62" s="499"/>
      <c r="L62" s="499"/>
      <c r="M62" s="520"/>
      <c r="N62" s="512"/>
      <c r="O62" s="512"/>
      <c r="P62" s="512"/>
      <c r="Q62" s="517"/>
      <c r="R62" s="510"/>
    </row>
    <row r="63" spans="1:20" ht="30" customHeight="1" x14ac:dyDescent="0.3">
      <c r="A63" s="92">
        <v>35</v>
      </c>
      <c r="B63" s="499">
        <v>347</v>
      </c>
      <c r="C63" s="499"/>
      <c r="D63" s="506" t="s">
        <v>205</v>
      </c>
      <c r="E63" s="507"/>
      <c r="F63" s="507"/>
      <c r="G63" s="507"/>
      <c r="H63" s="507"/>
      <c r="I63" s="499" t="s">
        <v>106</v>
      </c>
      <c r="J63" s="499"/>
      <c r="K63" s="499"/>
      <c r="L63" s="499"/>
      <c r="M63" s="509"/>
      <c r="N63" s="510"/>
      <c r="O63" s="510"/>
      <c r="P63" s="510"/>
      <c r="Q63" s="511"/>
      <c r="R63" s="512"/>
    </row>
    <row r="64" spans="1:20" ht="30" customHeight="1" x14ac:dyDescent="0.3">
      <c r="A64" s="92">
        <v>36</v>
      </c>
      <c r="B64" s="499"/>
      <c r="C64" s="499"/>
      <c r="D64" s="500" t="s">
        <v>218</v>
      </c>
      <c r="E64" s="518"/>
      <c r="F64" s="518"/>
      <c r="G64" s="518"/>
      <c r="H64" s="518"/>
      <c r="I64" s="499"/>
      <c r="J64" s="499"/>
      <c r="K64" s="499"/>
      <c r="L64" s="499"/>
      <c r="M64" s="519">
        <f>M56+M57+M58+M59+M60+M61+M62</f>
        <v>0</v>
      </c>
      <c r="N64" s="514"/>
      <c r="O64" s="514"/>
      <c r="P64" s="514"/>
      <c r="Q64" s="515">
        <f>Q61+Q63</f>
        <v>0</v>
      </c>
      <c r="R64" s="514"/>
    </row>
    <row r="65" spans="1:20" ht="30" customHeight="1" x14ac:dyDescent="0.3">
      <c r="A65" s="92">
        <v>37</v>
      </c>
      <c r="B65" s="499"/>
      <c r="C65" s="499"/>
      <c r="D65" s="500" t="s">
        <v>219</v>
      </c>
      <c r="E65" s="518"/>
      <c r="F65" s="518"/>
      <c r="G65" s="518"/>
      <c r="H65" s="518"/>
      <c r="I65" s="499"/>
      <c r="J65" s="499"/>
      <c r="K65" s="499"/>
      <c r="L65" s="499"/>
      <c r="M65" s="519">
        <f>M39+M64</f>
        <v>0</v>
      </c>
      <c r="N65" s="514"/>
      <c r="O65" s="514"/>
      <c r="P65" s="514"/>
      <c r="Q65" s="515">
        <f>Q39+Q64</f>
        <v>0</v>
      </c>
      <c r="R65" s="514"/>
    </row>
    <row r="66" spans="1:20" ht="30" customHeight="1" x14ac:dyDescent="0.3">
      <c r="A66" s="92">
        <v>38</v>
      </c>
      <c r="B66" s="499"/>
      <c r="C66" s="499"/>
      <c r="D66" s="506" t="s">
        <v>220</v>
      </c>
      <c r="E66" s="507"/>
      <c r="F66" s="507"/>
      <c r="G66" s="507"/>
      <c r="H66" s="507"/>
      <c r="I66" s="499" t="s">
        <v>107</v>
      </c>
      <c r="J66" s="499"/>
      <c r="K66" s="499"/>
      <c r="L66" s="499"/>
      <c r="M66" s="522"/>
      <c r="N66" s="512"/>
      <c r="O66" s="512"/>
      <c r="P66" s="512"/>
      <c r="Q66" s="511"/>
      <c r="R66" s="512"/>
    </row>
    <row r="67" spans="1:20" ht="30" customHeight="1" x14ac:dyDescent="0.3">
      <c r="A67" s="92">
        <v>39</v>
      </c>
      <c r="B67" s="499"/>
      <c r="C67" s="499"/>
      <c r="D67" s="500" t="s">
        <v>221</v>
      </c>
      <c r="E67" s="518"/>
      <c r="F67" s="518"/>
      <c r="G67" s="518"/>
      <c r="H67" s="518"/>
      <c r="I67" s="501"/>
      <c r="J67" s="502"/>
      <c r="K67" s="502"/>
      <c r="L67" s="502"/>
      <c r="M67" s="513">
        <f>M65+M66</f>
        <v>0</v>
      </c>
      <c r="N67" s="514"/>
      <c r="O67" s="514"/>
      <c r="P67" s="514"/>
      <c r="Q67" s="515">
        <f>Q65+Q66</f>
        <v>0</v>
      </c>
      <c r="R67" s="514"/>
      <c r="S67" s="22"/>
      <c r="T67" s="22"/>
    </row>
    <row r="68" spans="1:20" ht="15" customHeight="1" x14ac:dyDescent="0.3">
      <c r="A68" s="374"/>
      <c r="B68" s="375"/>
      <c r="C68" s="375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6"/>
    </row>
    <row r="69" spans="1:20" ht="26.25" customHeight="1" x14ac:dyDescent="0.3">
      <c r="A69" s="439">
        <v>45292</v>
      </c>
      <c r="B69" s="440"/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40"/>
      <c r="O69" s="440"/>
      <c r="P69" s="440"/>
      <c r="Q69" s="440"/>
      <c r="R69" s="21" t="s">
        <v>222</v>
      </c>
    </row>
    <row r="70" spans="1:20" ht="14.4" x14ac:dyDescent="0.3"/>
    <row r="71" spans="1:20" ht="21" x14ac:dyDescent="0.3">
      <c r="A71" s="1"/>
      <c r="B71" s="2"/>
      <c r="C71" s="2"/>
      <c r="D71" s="2"/>
      <c r="E71" s="356" t="s">
        <v>0</v>
      </c>
      <c r="F71" s="357"/>
      <c r="G71" s="357"/>
      <c r="H71" s="357"/>
      <c r="I71" s="357"/>
      <c r="J71" s="357"/>
      <c r="K71" s="357"/>
      <c r="L71" s="357"/>
      <c r="M71" s="357"/>
      <c r="N71" s="357"/>
      <c r="O71" s="3"/>
      <c r="P71" s="3"/>
      <c r="Q71" s="3"/>
      <c r="R71" s="4"/>
    </row>
    <row r="72" spans="1:20" ht="22.5" customHeight="1" x14ac:dyDescent="0.3">
      <c r="A72" s="5"/>
      <c r="B72" s="6"/>
      <c r="C72" s="6"/>
      <c r="D72" s="6"/>
      <c r="E72" s="358"/>
      <c r="F72" s="358"/>
      <c r="G72" s="358"/>
      <c r="H72" s="358"/>
      <c r="I72" s="358"/>
      <c r="J72" s="358"/>
      <c r="K72" s="358"/>
      <c r="L72" s="358"/>
      <c r="M72" s="358"/>
      <c r="N72" s="358"/>
      <c r="O72" s="441" t="s">
        <v>223</v>
      </c>
      <c r="P72" s="360"/>
      <c r="Q72" s="360"/>
      <c r="R72" s="361"/>
    </row>
    <row r="73" spans="1:20" ht="15" customHeight="1" x14ac:dyDescent="0.3">
      <c r="A73" s="5"/>
      <c r="B73" s="6"/>
      <c r="C73" s="6"/>
      <c r="D73" s="6"/>
      <c r="E73" s="358"/>
      <c r="F73" s="358"/>
      <c r="G73" s="358"/>
      <c r="H73" s="358"/>
      <c r="I73" s="358"/>
      <c r="J73" s="358"/>
      <c r="K73" s="358"/>
      <c r="L73" s="358"/>
      <c r="M73" s="358"/>
      <c r="N73" s="358"/>
      <c r="O73" s="362"/>
      <c r="P73" s="362"/>
      <c r="Q73" s="362"/>
      <c r="R73" s="361"/>
    </row>
    <row r="74" spans="1:20" ht="15" customHeight="1" x14ac:dyDescent="0.3">
      <c r="A74" s="5"/>
      <c r="B74" s="6"/>
      <c r="C74" s="6"/>
      <c r="D74" s="6"/>
      <c r="E74" s="358"/>
      <c r="F74" s="358"/>
      <c r="G74" s="358"/>
      <c r="H74" s="358"/>
      <c r="I74" s="358"/>
      <c r="J74" s="358"/>
      <c r="K74" s="358"/>
      <c r="L74" s="358"/>
      <c r="M74" s="358"/>
      <c r="N74" s="358"/>
      <c r="O74" s="362"/>
      <c r="P74" s="362"/>
      <c r="Q74" s="362"/>
      <c r="R74" s="361"/>
    </row>
    <row r="75" spans="1:20" ht="15" customHeight="1" x14ac:dyDescent="0.3">
      <c r="A75" s="5"/>
      <c r="B75" s="6"/>
      <c r="C75" s="7" t="s">
        <v>1</v>
      </c>
      <c r="D75" s="8"/>
      <c r="E75" s="358"/>
      <c r="F75" s="358"/>
      <c r="G75" s="358"/>
      <c r="H75" s="358"/>
      <c r="I75" s="358"/>
      <c r="J75" s="358"/>
      <c r="K75" s="358"/>
      <c r="L75" s="358"/>
      <c r="M75" s="358"/>
      <c r="N75" s="358"/>
      <c r="O75" s="360"/>
      <c r="P75" s="360"/>
      <c r="Q75" s="360"/>
      <c r="R75" s="361"/>
    </row>
    <row r="76" spans="1:20" ht="15.75" customHeight="1" x14ac:dyDescent="0.3">
      <c r="A76" s="5"/>
      <c r="B76" s="110"/>
      <c r="C76" s="110"/>
      <c r="D76" s="110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62"/>
      <c r="P76" s="362"/>
      <c r="Q76" s="362"/>
      <c r="R76" s="361"/>
    </row>
    <row r="77" spans="1:20" ht="23.4" x14ac:dyDescent="0.45">
      <c r="A77" s="363" t="s">
        <v>2</v>
      </c>
      <c r="B77" s="364"/>
      <c r="C77" s="364"/>
      <c r="D77" s="364"/>
      <c r="E77" s="150">
        <f>'Missouri Cover'!$BP$2</f>
        <v>2024</v>
      </c>
      <c r="F77" s="388" t="s">
        <v>338</v>
      </c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90"/>
    </row>
    <row r="78" spans="1:20" ht="18" customHeight="1" x14ac:dyDescent="0.3">
      <c r="A78" s="351" t="s">
        <v>3</v>
      </c>
      <c r="B78" s="352"/>
      <c r="C78" s="352"/>
      <c r="D78" s="352"/>
      <c r="E78" s="352"/>
      <c r="F78" s="352"/>
      <c r="G78" s="353"/>
      <c r="H78" s="353"/>
      <c r="I78" s="352"/>
      <c r="J78" s="352"/>
      <c r="K78" s="352"/>
      <c r="L78" s="354"/>
      <c r="M78" s="355" t="s">
        <v>4</v>
      </c>
      <c r="N78" s="181"/>
      <c r="O78" s="181"/>
      <c r="P78" s="181"/>
      <c r="Q78" s="181"/>
      <c r="R78" s="182"/>
    </row>
    <row r="79" spans="1:20" ht="30" customHeight="1" x14ac:dyDescent="0.3">
      <c r="A79" s="342" t="str">
        <f>$A$10</f>
        <v/>
      </c>
      <c r="B79" s="343"/>
      <c r="C79" s="343"/>
      <c r="D79" s="343"/>
      <c r="E79" s="343"/>
      <c r="F79" s="343"/>
      <c r="G79" s="343"/>
      <c r="H79" s="343"/>
      <c r="I79" s="343"/>
      <c r="J79" s="343"/>
      <c r="K79" s="343"/>
      <c r="L79" s="344"/>
      <c r="M79" s="345" t="str">
        <f>$M$10</f>
        <v/>
      </c>
      <c r="N79" s="287"/>
      <c r="O79" s="287"/>
      <c r="P79" s="287"/>
      <c r="Q79" s="287"/>
      <c r="R79" s="289"/>
    </row>
    <row r="80" spans="1:20" ht="18" customHeight="1" x14ac:dyDescent="0.3">
      <c r="A80" s="346"/>
      <c r="B80" s="347"/>
      <c r="C80" s="347"/>
      <c r="D80" s="347"/>
      <c r="E80" s="347"/>
      <c r="F80" s="347"/>
      <c r="G80" s="347"/>
      <c r="H80" s="347"/>
      <c r="I80" s="347"/>
      <c r="J80" s="347"/>
      <c r="K80" s="347"/>
      <c r="L80" s="347"/>
      <c r="M80" s="347"/>
      <c r="N80" s="347"/>
      <c r="O80" s="347"/>
      <c r="P80" s="347"/>
      <c r="Q80" s="347"/>
      <c r="R80" s="348"/>
    </row>
    <row r="81" spans="1:18" ht="33" customHeight="1" x14ac:dyDescent="0.3">
      <c r="A81" s="532" t="s">
        <v>97</v>
      </c>
      <c r="B81" s="534" t="s">
        <v>98</v>
      </c>
      <c r="C81" s="535"/>
      <c r="D81" s="536" t="s">
        <v>99</v>
      </c>
      <c r="E81" s="508"/>
      <c r="F81" s="508"/>
      <c r="G81" s="508"/>
      <c r="H81" s="508"/>
      <c r="I81" s="537" t="s">
        <v>100</v>
      </c>
      <c r="J81" s="538"/>
      <c r="K81" s="538"/>
      <c r="L81" s="538"/>
      <c r="M81" s="430" t="s">
        <v>101</v>
      </c>
      <c r="N81" s="539"/>
      <c r="O81" s="539"/>
      <c r="P81" s="539"/>
      <c r="Q81" s="539"/>
      <c r="R81" s="539"/>
    </row>
    <row r="82" spans="1:18" ht="18.75" customHeight="1" x14ac:dyDescent="0.3">
      <c r="A82" s="533"/>
      <c r="B82" s="535"/>
      <c r="C82" s="535"/>
      <c r="D82" s="508"/>
      <c r="E82" s="508"/>
      <c r="F82" s="508"/>
      <c r="G82" s="508"/>
      <c r="H82" s="508"/>
      <c r="I82" s="538"/>
      <c r="J82" s="538"/>
      <c r="K82" s="538"/>
      <c r="L82" s="538"/>
      <c r="M82" s="524" t="s">
        <v>102</v>
      </c>
      <c r="N82" s="499"/>
      <c r="O82" s="499"/>
      <c r="P82" s="499"/>
      <c r="Q82" s="525" t="s">
        <v>103</v>
      </c>
      <c r="R82" s="526"/>
    </row>
    <row r="83" spans="1:18" ht="48" customHeight="1" x14ac:dyDescent="0.3">
      <c r="A83" s="92">
        <v>40</v>
      </c>
      <c r="B83" s="499"/>
      <c r="C83" s="508"/>
      <c r="D83" s="527" t="s">
        <v>224</v>
      </c>
      <c r="E83" s="528"/>
      <c r="F83" s="528"/>
      <c r="G83" s="528"/>
      <c r="H83" s="528"/>
      <c r="I83" s="499"/>
      <c r="J83" s="499"/>
      <c r="K83" s="499"/>
      <c r="L83" s="499"/>
      <c r="M83" s="540"/>
      <c r="N83" s="530"/>
      <c r="O83" s="530"/>
      <c r="P83" s="530"/>
      <c r="Q83" s="531"/>
      <c r="R83" s="531"/>
    </row>
    <row r="84" spans="1:18" ht="30" customHeight="1" x14ac:dyDescent="0.3">
      <c r="A84" s="92">
        <v>41</v>
      </c>
      <c r="B84" s="499"/>
      <c r="C84" s="508"/>
      <c r="D84" s="527" t="s">
        <v>225</v>
      </c>
      <c r="E84" s="528"/>
      <c r="F84" s="528"/>
      <c r="G84" s="528"/>
      <c r="H84" s="528"/>
      <c r="I84" s="499"/>
      <c r="J84" s="499"/>
      <c r="K84" s="499"/>
      <c r="L84" s="499"/>
      <c r="M84" s="540"/>
      <c r="N84" s="530"/>
      <c r="O84" s="530"/>
      <c r="P84" s="530"/>
      <c r="Q84" s="531"/>
      <c r="R84" s="530"/>
    </row>
    <row r="85" spans="1:18" ht="30" customHeight="1" x14ac:dyDescent="0.3">
      <c r="A85" s="92">
        <v>42</v>
      </c>
      <c r="B85" s="499">
        <v>350.1</v>
      </c>
      <c r="C85" s="508"/>
      <c r="D85" s="506" t="s">
        <v>171</v>
      </c>
      <c r="E85" s="507"/>
      <c r="F85" s="507"/>
      <c r="G85" s="507"/>
      <c r="H85" s="507"/>
      <c r="I85" s="499" t="s">
        <v>105</v>
      </c>
      <c r="J85" s="499"/>
      <c r="K85" s="499"/>
      <c r="L85" s="499"/>
      <c r="M85" s="522"/>
      <c r="N85" s="512"/>
      <c r="O85" s="512"/>
      <c r="P85" s="512"/>
      <c r="Q85" s="517"/>
      <c r="R85" s="510"/>
    </row>
    <row r="86" spans="1:18" ht="30" customHeight="1" x14ac:dyDescent="0.3">
      <c r="A86" s="92">
        <v>43</v>
      </c>
      <c r="B86" s="499">
        <v>350.2</v>
      </c>
      <c r="C86" s="508"/>
      <c r="D86" s="506" t="s">
        <v>170</v>
      </c>
      <c r="E86" s="507"/>
      <c r="F86" s="507"/>
      <c r="G86" s="507"/>
      <c r="H86" s="507"/>
      <c r="I86" s="499" t="s">
        <v>105</v>
      </c>
      <c r="J86" s="499"/>
      <c r="K86" s="499"/>
      <c r="L86" s="499"/>
      <c r="M86" s="522"/>
      <c r="N86" s="512"/>
      <c r="O86" s="512"/>
      <c r="P86" s="512"/>
      <c r="Q86" s="517"/>
      <c r="R86" s="510"/>
    </row>
    <row r="87" spans="1:18" ht="30" customHeight="1" x14ac:dyDescent="0.3">
      <c r="A87" s="92">
        <v>44</v>
      </c>
      <c r="B87" s="499">
        <v>351</v>
      </c>
      <c r="C87" s="508"/>
      <c r="D87" s="506" t="s">
        <v>212</v>
      </c>
      <c r="E87" s="507"/>
      <c r="F87" s="507"/>
      <c r="G87" s="507"/>
      <c r="H87" s="507"/>
      <c r="I87" s="499" t="s">
        <v>105</v>
      </c>
      <c r="J87" s="499"/>
      <c r="K87" s="499"/>
      <c r="L87" s="499"/>
      <c r="M87" s="522"/>
      <c r="N87" s="512"/>
      <c r="O87" s="512"/>
      <c r="P87" s="512"/>
      <c r="Q87" s="517"/>
      <c r="R87" s="510"/>
    </row>
    <row r="88" spans="1:18" ht="30" customHeight="1" x14ac:dyDescent="0.3">
      <c r="A88" s="92">
        <v>45</v>
      </c>
      <c r="B88" s="499">
        <v>352</v>
      </c>
      <c r="C88" s="508"/>
      <c r="D88" s="541" t="s">
        <v>226</v>
      </c>
      <c r="E88" s="542"/>
      <c r="F88" s="542"/>
      <c r="G88" s="542"/>
      <c r="H88" s="542"/>
      <c r="I88" s="499" t="s">
        <v>105</v>
      </c>
      <c r="J88" s="499"/>
      <c r="K88" s="499"/>
      <c r="L88" s="499"/>
      <c r="M88" s="522"/>
      <c r="N88" s="512"/>
      <c r="O88" s="512"/>
      <c r="P88" s="512"/>
      <c r="Q88" s="517"/>
      <c r="R88" s="510"/>
    </row>
    <row r="89" spans="1:18" ht="30" customHeight="1" x14ac:dyDescent="0.3">
      <c r="A89" s="92">
        <v>46</v>
      </c>
      <c r="B89" s="499">
        <v>352.1</v>
      </c>
      <c r="C89" s="508"/>
      <c r="D89" s="506" t="s">
        <v>227</v>
      </c>
      <c r="E89" s="507"/>
      <c r="F89" s="507"/>
      <c r="G89" s="507"/>
      <c r="H89" s="507"/>
      <c r="I89" s="499" t="s">
        <v>105</v>
      </c>
      <c r="J89" s="499"/>
      <c r="K89" s="499"/>
      <c r="L89" s="499"/>
      <c r="M89" s="522"/>
      <c r="N89" s="512"/>
      <c r="O89" s="512"/>
      <c r="P89" s="512"/>
      <c r="Q89" s="517"/>
      <c r="R89" s="510"/>
    </row>
    <row r="90" spans="1:18" ht="30" customHeight="1" x14ac:dyDescent="0.3">
      <c r="A90" s="92">
        <v>47</v>
      </c>
      <c r="B90" s="499">
        <v>352.2</v>
      </c>
      <c r="C90" s="508"/>
      <c r="D90" s="506" t="s">
        <v>228</v>
      </c>
      <c r="E90" s="507"/>
      <c r="F90" s="507"/>
      <c r="G90" s="507"/>
      <c r="H90" s="507"/>
      <c r="I90" s="499" t="s">
        <v>105</v>
      </c>
      <c r="J90" s="499"/>
      <c r="K90" s="499"/>
      <c r="L90" s="499"/>
      <c r="M90" s="522"/>
      <c r="N90" s="512"/>
      <c r="O90" s="512"/>
      <c r="P90" s="512"/>
      <c r="Q90" s="517"/>
      <c r="R90" s="510"/>
    </row>
    <row r="91" spans="1:18" ht="30" customHeight="1" x14ac:dyDescent="0.3">
      <c r="A91" s="92">
        <v>48</v>
      </c>
      <c r="B91" s="499">
        <v>352.3</v>
      </c>
      <c r="C91" s="508"/>
      <c r="D91" s="506" t="s">
        <v>229</v>
      </c>
      <c r="E91" s="507"/>
      <c r="F91" s="507"/>
      <c r="G91" s="507"/>
      <c r="H91" s="507"/>
      <c r="I91" s="499" t="s">
        <v>105</v>
      </c>
      <c r="J91" s="499"/>
      <c r="K91" s="499"/>
      <c r="L91" s="499"/>
      <c r="M91" s="522"/>
      <c r="N91" s="512"/>
      <c r="O91" s="512"/>
      <c r="P91" s="512"/>
      <c r="Q91" s="517"/>
      <c r="R91" s="510"/>
    </row>
    <row r="92" spans="1:18" ht="30.75" customHeight="1" x14ac:dyDescent="0.3">
      <c r="A92" s="92">
        <v>49</v>
      </c>
      <c r="B92" s="499">
        <v>353</v>
      </c>
      <c r="C92" s="508"/>
      <c r="D92" s="506" t="s">
        <v>230</v>
      </c>
      <c r="E92" s="507"/>
      <c r="F92" s="507"/>
      <c r="G92" s="507"/>
      <c r="H92" s="507"/>
      <c r="I92" s="499" t="s">
        <v>105</v>
      </c>
      <c r="J92" s="499"/>
      <c r="K92" s="499"/>
      <c r="L92" s="499"/>
      <c r="M92" s="522"/>
      <c r="N92" s="512"/>
      <c r="O92" s="512"/>
      <c r="P92" s="512"/>
      <c r="Q92" s="517"/>
      <c r="R92" s="510"/>
    </row>
    <row r="93" spans="1:18" ht="30" customHeight="1" x14ac:dyDescent="0.3">
      <c r="A93" s="92">
        <v>50</v>
      </c>
      <c r="B93" s="499">
        <v>354</v>
      </c>
      <c r="C93" s="508"/>
      <c r="D93" s="506" t="s">
        <v>231</v>
      </c>
      <c r="E93" s="507"/>
      <c r="F93" s="507"/>
      <c r="G93" s="507"/>
      <c r="H93" s="507"/>
      <c r="I93" s="499" t="s">
        <v>107</v>
      </c>
      <c r="J93" s="499"/>
      <c r="K93" s="499"/>
      <c r="L93" s="499"/>
      <c r="M93" s="522"/>
      <c r="N93" s="512"/>
      <c r="O93" s="512"/>
      <c r="P93" s="512"/>
      <c r="Q93" s="511"/>
      <c r="R93" s="512"/>
    </row>
    <row r="94" spans="1:18" ht="30" customHeight="1" x14ac:dyDescent="0.3">
      <c r="A94" s="92">
        <v>51</v>
      </c>
      <c r="B94" s="499">
        <v>355</v>
      </c>
      <c r="C94" s="508"/>
      <c r="D94" s="506" t="s">
        <v>232</v>
      </c>
      <c r="E94" s="507"/>
      <c r="F94" s="507"/>
      <c r="G94" s="507"/>
      <c r="H94" s="507"/>
      <c r="I94" s="499" t="s">
        <v>105</v>
      </c>
      <c r="J94" s="499"/>
      <c r="K94" s="499"/>
      <c r="L94" s="499"/>
      <c r="M94" s="522"/>
      <c r="N94" s="512"/>
      <c r="O94" s="512"/>
      <c r="P94" s="512"/>
      <c r="Q94" s="517"/>
      <c r="R94" s="510"/>
    </row>
    <row r="95" spans="1:18" ht="30" customHeight="1" x14ac:dyDescent="0.3">
      <c r="A95" s="92">
        <v>52</v>
      </c>
      <c r="B95" s="499">
        <v>356</v>
      </c>
      <c r="C95" s="508"/>
      <c r="D95" s="506" t="s">
        <v>204</v>
      </c>
      <c r="E95" s="507"/>
      <c r="F95" s="507"/>
      <c r="G95" s="507"/>
      <c r="H95" s="507"/>
      <c r="I95" s="499" t="s">
        <v>105</v>
      </c>
      <c r="J95" s="499"/>
      <c r="K95" s="499"/>
      <c r="L95" s="499"/>
      <c r="M95" s="522"/>
      <c r="N95" s="512"/>
      <c r="O95" s="512"/>
      <c r="P95" s="512"/>
      <c r="Q95" s="517"/>
      <c r="R95" s="510"/>
    </row>
    <row r="96" spans="1:18" ht="30" customHeight="1" x14ac:dyDescent="0.3">
      <c r="A96" s="92">
        <v>53</v>
      </c>
      <c r="B96" s="499">
        <v>357</v>
      </c>
      <c r="C96" s="508"/>
      <c r="D96" s="506" t="s">
        <v>205</v>
      </c>
      <c r="E96" s="507"/>
      <c r="F96" s="507"/>
      <c r="G96" s="507"/>
      <c r="H96" s="507"/>
      <c r="I96" s="499" t="s">
        <v>107</v>
      </c>
      <c r="J96" s="499"/>
      <c r="K96" s="499"/>
      <c r="L96" s="499"/>
      <c r="M96" s="522"/>
      <c r="N96" s="512"/>
      <c r="O96" s="512"/>
      <c r="P96" s="512"/>
      <c r="Q96" s="511"/>
      <c r="R96" s="512"/>
    </row>
    <row r="97" spans="1:18" ht="30" customHeight="1" x14ac:dyDescent="0.3">
      <c r="A97" s="92">
        <v>54</v>
      </c>
      <c r="B97" s="499"/>
      <c r="C97" s="508"/>
      <c r="D97" s="500" t="s">
        <v>233</v>
      </c>
      <c r="E97" s="518"/>
      <c r="F97" s="518"/>
      <c r="G97" s="518"/>
      <c r="H97" s="518"/>
      <c r="I97" s="499"/>
      <c r="J97" s="499"/>
      <c r="K97" s="499"/>
      <c r="L97" s="499"/>
      <c r="M97" s="513">
        <f>M85+M86+M87+M88+M89+M90+M91+M92+M93+M94+M95+M96</f>
        <v>0</v>
      </c>
      <c r="N97" s="514"/>
      <c r="O97" s="514"/>
      <c r="P97" s="514"/>
      <c r="Q97" s="515">
        <f>Q93+Q96</f>
        <v>0</v>
      </c>
      <c r="R97" s="514"/>
    </row>
    <row r="98" spans="1:18" ht="30" customHeight="1" x14ac:dyDescent="0.3">
      <c r="A98" s="92">
        <v>55</v>
      </c>
      <c r="B98" s="499"/>
      <c r="C98" s="508"/>
      <c r="D98" s="527" t="s">
        <v>234</v>
      </c>
      <c r="E98" s="528"/>
      <c r="F98" s="528"/>
      <c r="G98" s="528"/>
      <c r="H98" s="528"/>
      <c r="I98" s="499"/>
      <c r="J98" s="499"/>
      <c r="K98" s="499"/>
      <c r="L98" s="499"/>
      <c r="M98" s="540"/>
      <c r="N98" s="530"/>
      <c r="O98" s="530"/>
      <c r="P98" s="530"/>
      <c r="Q98" s="531"/>
      <c r="R98" s="530"/>
    </row>
    <row r="99" spans="1:18" ht="30" customHeight="1" x14ac:dyDescent="0.3">
      <c r="A99" s="92">
        <v>56</v>
      </c>
      <c r="B99" s="499">
        <v>360</v>
      </c>
      <c r="C99" s="508"/>
      <c r="D99" s="506" t="s">
        <v>211</v>
      </c>
      <c r="E99" s="507"/>
      <c r="F99" s="507"/>
      <c r="G99" s="507"/>
      <c r="H99" s="507"/>
      <c r="I99" s="499" t="s">
        <v>105</v>
      </c>
      <c r="J99" s="499"/>
      <c r="K99" s="499"/>
      <c r="L99" s="499"/>
      <c r="M99" s="522"/>
      <c r="N99" s="512"/>
      <c r="O99" s="512"/>
      <c r="P99" s="512"/>
      <c r="Q99" s="517"/>
      <c r="R99" s="510"/>
    </row>
    <row r="100" spans="1:18" ht="30.75" customHeight="1" x14ac:dyDescent="0.3">
      <c r="A100" s="92">
        <v>57</v>
      </c>
      <c r="B100" s="499">
        <v>361</v>
      </c>
      <c r="C100" s="499"/>
      <c r="D100" s="506" t="s">
        <v>212</v>
      </c>
      <c r="E100" s="507"/>
      <c r="F100" s="507"/>
      <c r="G100" s="507"/>
      <c r="H100" s="507"/>
      <c r="I100" s="499" t="s">
        <v>105</v>
      </c>
      <c r="J100" s="499"/>
      <c r="K100" s="499"/>
      <c r="L100" s="499"/>
      <c r="M100" s="522"/>
      <c r="N100" s="512"/>
      <c r="O100" s="512"/>
      <c r="P100" s="512"/>
      <c r="Q100" s="517"/>
      <c r="R100" s="510"/>
    </row>
    <row r="101" spans="1:18" ht="30" customHeight="1" x14ac:dyDescent="0.3">
      <c r="A101" s="92">
        <v>58</v>
      </c>
      <c r="B101" s="499">
        <v>362</v>
      </c>
      <c r="C101" s="499"/>
      <c r="D101" s="506" t="s">
        <v>235</v>
      </c>
      <c r="E101" s="507"/>
      <c r="F101" s="507"/>
      <c r="G101" s="507"/>
      <c r="H101" s="507"/>
      <c r="I101" s="499" t="s">
        <v>105</v>
      </c>
      <c r="J101" s="499"/>
      <c r="K101" s="499"/>
      <c r="L101" s="499"/>
      <c r="M101" s="522"/>
      <c r="N101" s="512"/>
      <c r="O101" s="512"/>
      <c r="P101" s="512"/>
      <c r="Q101" s="517"/>
      <c r="R101" s="510"/>
    </row>
    <row r="102" spans="1:18" ht="30" customHeight="1" x14ac:dyDescent="0.3">
      <c r="A102" s="92">
        <v>59</v>
      </c>
      <c r="B102" s="499">
        <v>363</v>
      </c>
      <c r="C102" s="499"/>
      <c r="D102" s="506" t="s">
        <v>204</v>
      </c>
      <c r="E102" s="507"/>
      <c r="F102" s="507"/>
      <c r="G102" s="507"/>
      <c r="H102" s="507"/>
      <c r="I102" s="499" t="s">
        <v>105</v>
      </c>
      <c r="J102" s="499"/>
      <c r="K102" s="499"/>
      <c r="L102" s="499"/>
      <c r="M102" s="522"/>
      <c r="N102" s="512"/>
      <c r="O102" s="512"/>
      <c r="P102" s="512"/>
      <c r="Q102" s="517"/>
      <c r="R102" s="510"/>
    </row>
    <row r="103" spans="1:18" ht="30" customHeight="1" x14ac:dyDescent="0.3">
      <c r="A103" s="92">
        <v>60</v>
      </c>
      <c r="B103" s="499">
        <v>363.1</v>
      </c>
      <c r="C103" s="499"/>
      <c r="D103" s="506" t="s">
        <v>236</v>
      </c>
      <c r="E103" s="507"/>
      <c r="F103" s="507"/>
      <c r="G103" s="507"/>
      <c r="H103" s="507"/>
      <c r="I103" s="499" t="s">
        <v>105</v>
      </c>
      <c r="J103" s="499"/>
      <c r="K103" s="499"/>
      <c r="L103" s="499"/>
      <c r="M103" s="520"/>
      <c r="N103" s="512"/>
      <c r="O103" s="512"/>
      <c r="P103" s="512"/>
      <c r="Q103" s="517"/>
      <c r="R103" s="510"/>
    </row>
    <row r="104" spans="1:18" ht="30" customHeight="1" x14ac:dyDescent="0.3">
      <c r="A104" s="92">
        <v>61</v>
      </c>
      <c r="B104" s="499">
        <v>363.2</v>
      </c>
      <c r="C104" s="499"/>
      <c r="D104" s="506" t="s">
        <v>237</v>
      </c>
      <c r="E104" s="507"/>
      <c r="F104" s="507"/>
      <c r="G104" s="507"/>
      <c r="H104" s="507"/>
      <c r="I104" s="499" t="s">
        <v>105</v>
      </c>
      <c r="J104" s="499"/>
      <c r="K104" s="499"/>
      <c r="L104" s="499"/>
      <c r="M104" s="520"/>
      <c r="N104" s="512"/>
      <c r="O104" s="512"/>
      <c r="P104" s="512"/>
      <c r="Q104" s="517"/>
      <c r="R104" s="510"/>
    </row>
    <row r="105" spans="1:18" ht="30" customHeight="1" x14ac:dyDescent="0.3">
      <c r="A105" s="92">
        <v>62</v>
      </c>
      <c r="B105" s="499">
        <v>363.3</v>
      </c>
      <c r="C105" s="499"/>
      <c r="D105" s="506" t="s">
        <v>216</v>
      </c>
      <c r="E105" s="507"/>
      <c r="F105" s="507"/>
      <c r="G105" s="507"/>
      <c r="H105" s="507"/>
      <c r="I105" s="499" t="s">
        <v>107</v>
      </c>
      <c r="J105" s="499"/>
      <c r="K105" s="499"/>
      <c r="L105" s="499"/>
      <c r="M105" s="520"/>
      <c r="N105" s="512"/>
      <c r="O105" s="512"/>
      <c r="P105" s="512"/>
      <c r="Q105" s="511"/>
      <c r="R105" s="512"/>
    </row>
    <row r="106" spans="1:18" ht="30" customHeight="1" x14ac:dyDescent="0.3">
      <c r="A106" s="92">
        <v>63</v>
      </c>
      <c r="B106" s="499">
        <v>363.4</v>
      </c>
      <c r="C106" s="499"/>
      <c r="D106" s="506" t="s">
        <v>232</v>
      </c>
      <c r="E106" s="507"/>
      <c r="F106" s="507"/>
      <c r="G106" s="507"/>
      <c r="H106" s="507"/>
      <c r="I106" s="499" t="s">
        <v>105</v>
      </c>
      <c r="J106" s="499"/>
      <c r="K106" s="499"/>
      <c r="L106" s="499"/>
      <c r="M106" s="520"/>
      <c r="N106" s="512"/>
      <c r="O106" s="512"/>
      <c r="P106" s="512"/>
      <c r="Q106" s="517"/>
      <c r="R106" s="510"/>
    </row>
    <row r="107" spans="1:18" ht="30" customHeight="1" x14ac:dyDescent="0.3">
      <c r="A107" s="92">
        <v>64</v>
      </c>
      <c r="B107" s="499">
        <v>363.5</v>
      </c>
      <c r="C107" s="499"/>
      <c r="D107" s="506" t="s">
        <v>205</v>
      </c>
      <c r="E107" s="507"/>
      <c r="F107" s="507"/>
      <c r="G107" s="507"/>
      <c r="H107" s="507"/>
      <c r="I107" s="499" t="s">
        <v>105</v>
      </c>
      <c r="J107" s="499"/>
      <c r="K107" s="499"/>
      <c r="L107" s="499"/>
      <c r="M107" s="520"/>
      <c r="N107" s="512"/>
      <c r="O107" s="512"/>
      <c r="P107" s="512"/>
      <c r="Q107" s="517"/>
      <c r="R107" s="510"/>
    </row>
    <row r="108" spans="1:18" ht="30" customHeight="1" x14ac:dyDescent="0.3">
      <c r="A108" s="92">
        <v>65</v>
      </c>
      <c r="B108" s="499"/>
      <c r="C108" s="499"/>
      <c r="D108" s="500" t="s">
        <v>238</v>
      </c>
      <c r="E108" s="518"/>
      <c r="F108" s="518"/>
      <c r="G108" s="518"/>
      <c r="H108" s="518"/>
      <c r="I108" s="501"/>
      <c r="J108" s="502"/>
      <c r="K108" s="502"/>
      <c r="L108" s="502"/>
      <c r="M108" s="513">
        <f>M99+M100+M101+M102+M103+M104+M105+M106+M107</f>
        <v>0</v>
      </c>
      <c r="N108" s="514"/>
      <c r="O108" s="514"/>
      <c r="P108" s="514"/>
      <c r="Q108" s="515">
        <f>Q105</f>
        <v>0</v>
      </c>
      <c r="R108" s="514"/>
    </row>
    <row r="109" spans="1:18" ht="15" customHeight="1" x14ac:dyDescent="0.3">
      <c r="A109" s="374"/>
      <c r="B109" s="375"/>
      <c r="C109" s="375"/>
      <c r="D109" s="375"/>
      <c r="E109" s="375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6"/>
    </row>
    <row r="110" spans="1:18" ht="26.25" customHeight="1" x14ac:dyDescent="0.3">
      <c r="A110" s="439">
        <v>45292</v>
      </c>
      <c r="B110" s="440"/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  <c r="N110" s="440"/>
      <c r="O110" s="440"/>
      <c r="P110" s="440"/>
      <c r="Q110" s="440"/>
      <c r="R110" s="21" t="s">
        <v>239</v>
      </c>
    </row>
    <row r="111" spans="1:18" ht="14.4" x14ac:dyDescent="0.3"/>
    <row r="112" spans="1:18" ht="21" x14ac:dyDescent="0.3">
      <c r="A112" s="1"/>
      <c r="B112" s="2"/>
      <c r="C112" s="2"/>
      <c r="D112" s="2"/>
      <c r="E112" s="356" t="s">
        <v>0</v>
      </c>
      <c r="F112" s="357"/>
      <c r="G112" s="357"/>
      <c r="H112" s="357"/>
      <c r="I112" s="357"/>
      <c r="J112" s="357"/>
      <c r="K112" s="357"/>
      <c r="L112" s="357"/>
      <c r="M112" s="357"/>
      <c r="N112" s="357"/>
      <c r="O112" s="3"/>
      <c r="P112" s="3"/>
      <c r="Q112" s="3"/>
      <c r="R112" s="4"/>
    </row>
    <row r="113" spans="1:18" ht="22.5" customHeight="1" x14ac:dyDescent="0.3">
      <c r="A113" s="5"/>
      <c r="B113" s="6"/>
      <c r="C113" s="6"/>
      <c r="D113" s="6"/>
      <c r="E113" s="358"/>
      <c r="F113" s="358"/>
      <c r="G113" s="358"/>
      <c r="H113" s="358"/>
      <c r="I113" s="358"/>
      <c r="J113" s="358"/>
      <c r="K113" s="358"/>
      <c r="L113" s="358"/>
      <c r="M113" s="358"/>
      <c r="N113" s="358"/>
      <c r="O113" s="441" t="s">
        <v>240</v>
      </c>
      <c r="P113" s="360"/>
      <c r="Q113" s="360"/>
      <c r="R113" s="361"/>
    </row>
    <row r="114" spans="1:18" ht="15" customHeight="1" x14ac:dyDescent="0.3">
      <c r="A114" s="5"/>
      <c r="B114" s="6"/>
      <c r="C114" s="6"/>
      <c r="D114" s="6"/>
      <c r="E114" s="358"/>
      <c r="F114" s="358"/>
      <c r="G114" s="358"/>
      <c r="H114" s="358"/>
      <c r="I114" s="358"/>
      <c r="J114" s="358"/>
      <c r="K114" s="358"/>
      <c r="L114" s="358"/>
      <c r="M114" s="358"/>
      <c r="N114" s="358"/>
      <c r="O114" s="362"/>
      <c r="P114" s="362"/>
      <c r="Q114" s="362"/>
      <c r="R114" s="361"/>
    </row>
    <row r="115" spans="1:18" ht="15" customHeight="1" x14ac:dyDescent="0.3">
      <c r="A115" s="5"/>
      <c r="B115" s="6"/>
      <c r="C115" s="6"/>
      <c r="D115" s="6"/>
      <c r="E115" s="358"/>
      <c r="F115" s="358"/>
      <c r="G115" s="358"/>
      <c r="H115" s="358"/>
      <c r="I115" s="358"/>
      <c r="J115" s="358"/>
      <c r="K115" s="358"/>
      <c r="L115" s="358"/>
      <c r="M115" s="358"/>
      <c r="N115" s="358"/>
      <c r="O115" s="362"/>
      <c r="P115" s="362"/>
      <c r="Q115" s="362"/>
      <c r="R115" s="361"/>
    </row>
    <row r="116" spans="1:18" ht="15" customHeight="1" x14ac:dyDescent="0.3">
      <c r="A116" s="5"/>
      <c r="B116" s="6"/>
      <c r="C116" s="7" t="s">
        <v>1</v>
      </c>
      <c r="D116" s="8"/>
      <c r="E116" s="358"/>
      <c r="F116" s="358"/>
      <c r="G116" s="358"/>
      <c r="H116" s="358"/>
      <c r="I116" s="358"/>
      <c r="J116" s="358"/>
      <c r="K116" s="358"/>
      <c r="L116" s="358"/>
      <c r="M116" s="358"/>
      <c r="N116" s="358"/>
      <c r="O116" s="360"/>
      <c r="P116" s="360"/>
      <c r="Q116" s="360"/>
      <c r="R116" s="361"/>
    </row>
    <row r="117" spans="1:18" ht="15.75" customHeight="1" x14ac:dyDescent="0.3">
      <c r="A117" s="5"/>
      <c r="B117" s="110"/>
      <c r="C117" s="110"/>
      <c r="D117" s="110"/>
      <c r="E117" s="359"/>
      <c r="F117" s="359"/>
      <c r="G117" s="359"/>
      <c r="H117" s="359"/>
      <c r="I117" s="359"/>
      <c r="J117" s="359"/>
      <c r="K117" s="359"/>
      <c r="L117" s="359"/>
      <c r="M117" s="359"/>
      <c r="N117" s="359"/>
      <c r="O117" s="362"/>
      <c r="P117" s="362"/>
      <c r="Q117" s="362"/>
      <c r="R117" s="361"/>
    </row>
    <row r="118" spans="1:18" ht="23.4" x14ac:dyDescent="0.45">
      <c r="A118" s="363" t="s">
        <v>2</v>
      </c>
      <c r="B118" s="364"/>
      <c r="C118" s="364"/>
      <c r="D118" s="364"/>
      <c r="E118" s="150">
        <f>'Missouri Cover'!$BP$2</f>
        <v>2024</v>
      </c>
      <c r="F118" s="388" t="s">
        <v>338</v>
      </c>
      <c r="G118" s="389"/>
      <c r="H118" s="389"/>
      <c r="I118" s="389"/>
      <c r="J118" s="389"/>
      <c r="K118" s="389"/>
      <c r="L118" s="389"/>
      <c r="M118" s="389"/>
      <c r="N118" s="389"/>
      <c r="O118" s="389"/>
      <c r="P118" s="389"/>
      <c r="Q118" s="389"/>
      <c r="R118" s="390"/>
    </row>
    <row r="119" spans="1:18" ht="18" customHeight="1" x14ac:dyDescent="0.3">
      <c r="A119" s="351" t="s">
        <v>3</v>
      </c>
      <c r="B119" s="352"/>
      <c r="C119" s="352"/>
      <c r="D119" s="352"/>
      <c r="E119" s="352"/>
      <c r="F119" s="352"/>
      <c r="G119" s="353"/>
      <c r="H119" s="353"/>
      <c r="I119" s="352"/>
      <c r="J119" s="352"/>
      <c r="K119" s="352"/>
      <c r="L119" s="354"/>
      <c r="M119" s="355" t="s">
        <v>4</v>
      </c>
      <c r="N119" s="181"/>
      <c r="O119" s="181"/>
      <c r="P119" s="181"/>
      <c r="Q119" s="181"/>
      <c r="R119" s="182"/>
    </row>
    <row r="120" spans="1:18" ht="30" customHeight="1" x14ac:dyDescent="0.3">
      <c r="A120" s="342" t="str">
        <f>$A$10</f>
        <v/>
      </c>
      <c r="B120" s="343"/>
      <c r="C120" s="343"/>
      <c r="D120" s="343"/>
      <c r="E120" s="343"/>
      <c r="F120" s="343"/>
      <c r="G120" s="343"/>
      <c r="H120" s="343"/>
      <c r="I120" s="343"/>
      <c r="J120" s="343"/>
      <c r="K120" s="343"/>
      <c r="L120" s="344"/>
      <c r="M120" s="345" t="str">
        <f>$M$10</f>
        <v/>
      </c>
      <c r="N120" s="287"/>
      <c r="O120" s="287"/>
      <c r="P120" s="287"/>
      <c r="Q120" s="287"/>
      <c r="R120" s="289"/>
    </row>
    <row r="121" spans="1:18" ht="18" customHeight="1" x14ac:dyDescent="0.3">
      <c r="A121" s="346"/>
      <c r="B121" s="347"/>
      <c r="C121" s="347"/>
      <c r="D121" s="347"/>
      <c r="E121" s="347"/>
      <c r="F121" s="347"/>
      <c r="G121" s="347"/>
      <c r="H121" s="347"/>
      <c r="I121" s="347"/>
      <c r="J121" s="347"/>
      <c r="K121" s="347"/>
      <c r="L121" s="347"/>
      <c r="M121" s="347"/>
      <c r="N121" s="347"/>
      <c r="O121" s="347"/>
      <c r="P121" s="347"/>
      <c r="Q121" s="347"/>
      <c r="R121" s="348"/>
    </row>
    <row r="122" spans="1:18" ht="33" customHeight="1" x14ac:dyDescent="0.3">
      <c r="A122" s="532" t="s">
        <v>97</v>
      </c>
      <c r="B122" s="534" t="s">
        <v>98</v>
      </c>
      <c r="C122" s="535"/>
      <c r="D122" s="536" t="s">
        <v>99</v>
      </c>
      <c r="E122" s="508"/>
      <c r="F122" s="508"/>
      <c r="G122" s="508"/>
      <c r="H122" s="508"/>
      <c r="I122" s="537" t="s">
        <v>100</v>
      </c>
      <c r="J122" s="538"/>
      <c r="K122" s="538"/>
      <c r="L122" s="538"/>
      <c r="M122" s="430" t="s">
        <v>101</v>
      </c>
      <c r="N122" s="539"/>
      <c r="O122" s="539"/>
      <c r="P122" s="539"/>
      <c r="Q122" s="539"/>
      <c r="R122" s="539"/>
    </row>
    <row r="123" spans="1:18" ht="18.75" customHeight="1" x14ac:dyDescent="0.3">
      <c r="A123" s="533"/>
      <c r="B123" s="535"/>
      <c r="C123" s="535"/>
      <c r="D123" s="508"/>
      <c r="E123" s="508"/>
      <c r="F123" s="508"/>
      <c r="G123" s="508"/>
      <c r="H123" s="508"/>
      <c r="I123" s="538"/>
      <c r="J123" s="538"/>
      <c r="K123" s="538"/>
      <c r="L123" s="538"/>
      <c r="M123" s="524" t="s">
        <v>102</v>
      </c>
      <c r="N123" s="499"/>
      <c r="O123" s="499"/>
      <c r="P123" s="499"/>
      <c r="Q123" s="525" t="s">
        <v>103</v>
      </c>
      <c r="R123" s="526"/>
    </row>
    <row r="124" spans="1:18" ht="30.75" customHeight="1" x14ac:dyDescent="0.3">
      <c r="A124" s="92">
        <v>66</v>
      </c>
      <c r="B124" s="499"/>
      <c r="C124" s="499"/>
      <c r="D124" s="527" t="s">
        <v>241</v>
      </c>
      <c r="E124" s="528"/>
      <c r="F124" s="528"/>
      <c r="G124" s="528"/>
      <c r="H124" s="528"/>
      <c r="I124" s="499"/>
      <c r="J124" s="499"/>
      <c r="K124" s="499"/>
      <c r="L124" s="499"/>
      <c r="M124" s="540"/>
      <c r="N124" s="530"/>
      <c r="O124" s="530"/>
      <c r="P124" s="530"/>
      <c r="Q124" s="531"/>
      <c r="R124" s="530"/>
    </row>
    <row r="125" spans="1:18" ht="30" customHeight="1" x14ac:dyDescent="0.3">
      <c r="A125" s="92">
        <v>67</v>
      </c>
      <c r="B125" s="499">
        <v>340</v>
      </c>
      <c r="C125" s="499"/>
      <c r="D125" s="506" t="s">
        <v>211</v>
      </c>
      <c r="E125" s="507"/>
      <c r="F125" s="507"/>
      <c r="G125" s="507"/>
      <c r="H125" s="507"/>
      <c r="I125" s="499" t="s">
        <v>105</v>
      </c>
      <c r="J125" s="499"/>
      <c r="K125" s="499"/>
      <c r="L125" s="499"/>
      <c r="M125" s="522"/>
      <c r="N125" s="512"/>
      <c r="O125" s="512"/>
      <c r="P125" s="512"/>
      <c r="Q125" s="517"/>
      <c r="R125" s="510"/>
    </row>
    <row r="126" spans="1:18" ht="30" customHeight="1" x14ac:dyDescent="0.3">
      <c r="A126" s="92">
        <v>68</v>
      </c>
      <c r="B126" s="499">
        <v>341</v>
      </c>
      <c r="C126" s="499"/>
      <c r="D126" s="506" t="s">
        <v>212</v>
      </c>
      <c r="E126" s="507"/>
      <c r="F126" s="507"/>
      <c r="G126" s="507"/>
      <c r="H126" s="507"/>
      <c r="I126" s="499" t="s">
        <v>105</v>
      </c>
      <c r="J126" s="499"/>
      <c r="K126" s="499"/>
      <c r="L126" s="499"/>
      <c r="M126" s="520"/>
      <c r="N126" s="512"/>
      <c r="O126" s="512"/>
      <c r="P126" s="512"/>
      <c r="Q126" s="517"/>
      <c r="R126" s="510"/>
    </row>
    <row r="127" spans="1:18" ht="30" customHeight="1" x14ac:dyDescent="0.3">
      <c r="A127" s="92">
        <v>69</v>
      </c>
      <c r="B127" s="499">
        <v>342</v>
      </c>
      <c r="C127" s="499"/>
      <c r="D127" s="506" t="s">
        <v>242</v>
      </c>
      <c r="E127" s="507"/>
      <c r="F127" s="507"/>
      <c r="G127" s="507"/>
      <c r="H127" s="507"/>
      <c r="I127" s="499" t="s">
        <v>105</v>
      </c>
      <c r="J127" s="499"/>
      <c r="K127" s="499"/>
      <c r="L127" s="499"/>
      <c r="M127" s="522"/>
      <c r="N127" s="511"/>
      <c r="O127" s="511"/>
      <c r="P127" s="511"/>
      <c r="Q127" s="517"/>
      <c r="R127" s="510"/>
    </row>
    <row r="128" spans="1:18" ht="30" customHeight="1" x14ac:dyDescent="0.3">
      <c r="A128" s="92">
        <v>70</v>
      </c>
      <c r="B128" s="499">
        <v>343</v>
      </c>
      <c r="C128" s="499"/>
      <c r="D128" s="506" t="s">
        <v>243</v>
      </c>
      <c r="E128" s="507"/>
      <c r="F128" s="507"/>
      <c r="G128" s="507"/>
      <c r="H128" s="507"/>
      <c r="I128" s="499" t="s">
        <v>106</v>
      </c>
      <c r="J128" s="499"/>
      <c r="K128" s="499"/>
      <c r="L128" s="499"/>
      <c r="M128" s="521"/>
      <c r="N128" s="510"/>
      <c r="O128" s="510"/>
      <c r="P128" s="510"/>
      <c r="Q128" s="511"/>
      <c r="R128" s="512"/>
    </row>
    <row r="129" spans="1:20" ht="30" customHeight="1" x14ac:dyDescent="0.3">
      <c r="A129" s="92">
        <v>71</v>
      </c>
      <c r="B129" s="499">
        <v>344</v>
      </c>
      <c r="C129" s="499"/>
      <c r="D129" s="506" t="s">
        <v>232</v>
      </c>
      <c r="E129" s="507"/>
      <c r="F129" s="507"/>
      <c r="G129" s="507"/>
      <c r="H129" s="507"/>
      <c r="I129" s="499" t="s">
        <v>105</v>
      </c>
      <c r="J129" s="499"/>
      <c r="K129" s="499"/>
      <c r="L129" s="499"/>
      <c r="M129" s="522"/>
      <c r="N129" s="512"/>
      <c r="O129" s="512"/>
      <c r="P129" s="512"/>
      <c r="Q129" s="517"/>
      <c r="R129" s="510"/>
    </row>
    <row r="130" spans="1:20" ht="30" customHeight="1" x14ac:dyDescent="0.3">
      <c r="A130" s="92">
        <v>72</v>
      </c>
      <c r="B130" s="499">
        <v>345</v>
      </c>
      <c r="C130" s="499"/>
      <c r="D130" s="506" t="s">
        <v>231</v>
      </c>
      <c r="E130" s="507"/>
      <c r="F130" s="507"/>
      <c r="G130" s="507"/>
      <c r="H130" s="507"/>
      <c r="I130" s="499" t="s">
        <v>107</v>
      </c>
      <c r="J130" s="499"/>
      <c r="K130" s="499"/>
      <c r="L130" s="499"/>
      <c r="M130" s="520"/>
      <c r="N130" s="512"/>
      <c r="O130" s="512"/>
      <c r="P130" s="512"/>
      <c r="Q130" s="511"/>
      <c r="R130" s="512"/>
    </row>
    <row r="131" spans="1:20" ht="30" customHeight="1" x14ac:dyDescent="0.3">
      <c r="A131" s="92">
        <v>73</v>
      </c>
      <c r="B131" s="499">
        <v>346</v>
      </c>
      <c r="C131" s="499"/>
      <c r="D131" s="506" t="s">
        <v>244</v>
      </c>
      <c r="E131" s="507"/>
      <c r="F131" s="507"/>
      <c r="G131" s="507"/>
      <c r="H131" s="507"/>
      <c r="I131" s="499" t="s">
        <v>107</v>
      </c>
      <c r="J131" s="499"/>
      <c r="K131" s="499"/>
      <c r="L131" s="499"/>
      <c r="M131" s="520"/>
      <c r="N131" s="512"/>
      <c r="O131" s="512"/>
      <c r="P131" s="512"/>
      <c r="Q131" s="511"/>
      <c r="R131" s="512"/>
    </row>
    <row r="132" spans="1:20" ht="30" customHeight="1" x14ac:dyDescent="0.3">
      <c r="A132" s="92">
        <v>74</v>
      </c>
      <c r="B132" s="499">
        <v>347</v>
      </c>
      <c r="C132" s="499"/>
      <c r="D132" s="506" t="s">
        <v>205</v>
      </c>
      <c r="E132" s="507"/>
      <c r="F132" s="507"/>
      <c r="G132" s="507"/>
      <c r="H132" s="507"/>
      <c r="I132" s="499" t="s">
        <v>106</v>
      </c>
      <c r="J132" s="499"/>
      <c r="K132" s="499"/>
      <c r="L132" s="499"/>
      <c r="M132" s="509"/>
      <c r="N132" s="510"/>
      <c r="O132" s="510"/>
      <c r="P132" s="510"/>
      <c r="Q132" s="511"/>
      <c r="R132" s="512"/>
    </row>
    <row r="133" spans="1:20" ht="48" customHeight="1" x14ac:dyDescent="0.3">
      <c r="A133" s="92">
        <v>75</v>
      </c>
      <c r="B133" s="499"/>
      <c r="C133" s="499"/>
      <c r="D133" s="500" t="s">
        <v>245</v>
      </c>
      <c r="E133" s="518"/>
      <c r="F133" s="518"/>
      <c r="G133" s="518"/>
      <c r="H133" s="518"/>
      <c r="I133" s="499"/>
      <c r="J133" s="499"/>
      <c r="K133" s="499"/>
      <c r="L133" s="499"/>
      <c r="M133" s="519">
        <f>SUM(M125,M126,M127,M129,M130,M131)</f>
        <v>0</v>
      </c>
      <c r="N133" s="514"/>
      <c r="O133" s="514"/>
      <c r="P133" s="514"/>
      <c r="Q133" s="515">
        <f>SUM(Q128,Q130,Q131,Q132)</f>
        <v>0</v>
      </c>
      <c r="R133" s="514"/>
    </row>
    <row r="134" spans="1:20" ht="30" customHeight="1" x14ac:dyDescent="0.3">
      <c r="A134" s="92">
        <v>76</v>
      </c>
      <c r="B134" s="499"/>
      <c r="C134" s="499"/>
      <c r="D134" s="500" t="s">
        <v>246</v>
      </c>
      <c r="E134" s="518"/>
      <c r="F134" s="518"/>
      <c r="G134" s="518"/>
      <c r="H134" s="518"/>
      <c r="I134" s="499"/>
      <c r="J134" s="499"/>
      <c r="K134" s="499"/>
      <c r="L134" s="499"/>
      <c r="M134" s="519">
        <f>M97+M108+M133</f>
        <v>0</v>
      </c>
      <c r="N134" s="514"/>
      <c r="O134" s="514"/>
      <c r="P134" s="514"/>
      <c r="Q134" s="515">
        <f>Q97+Q108+Q133</f>
        <v>0</v>
      </c>
      <c r="R134" s="514"/>
    </row>
    <row r="135" spans="1:20" ht="30" customHeight="1" x14ac:dyDescent="0.3">
      <c r="A135" s="92">
        <v>77</v>
      </c>
      <c r="B135" s="499"/>
      <c r="C135" s="499"/>
      <c r="D135" s="527" t="s">
        <v>247</v>
      </c>
      <c r="E135" s="527"/>
      <c r="F135" s="527"/>
      <c r="G135" s="527"/>
      <c r="H135" s="527"/>
      <c r="I135" s="499"/>
      <c r="J135" s="499"/>
      <c r="K135" s="499"/>
      <c r="L135" s="499"/>
      <c r="M135" s="540"/>
      <c r="N135" s="540"/>
      <c r="O135" s="540"/>
      <c r="P135" s="540"/>
      <c r="Q135" s="531"/>
      <c r="R135" s="531"/>
    </row>
    <row r="136" spans="1:20" ht="30" customHeight="1" x14ac:dyDescent="0.3">
      <c r="A136" s="92">
        <v>78</v>
      </c>
      <c r="B136" s="499">
        <v>365.1</v>
      </c>
      <c r="C136" s="499"/>
      <c r="D136" s="506" t="s">
        <v>211</v>
      </c>
      <c r="E136" s="506"/>
      <c r="F136" s="506"/>
      <c r="G136" s="506"/>
      <c r="H136" s="506"/>
      <c r="I136" s="499" t="s">
        <v>105</v>
      </c>
      <c r="J136" s="499"/>
      <c r="K136" s="499"/>
      <c r="L136" s="499"/>
      <c r="M136" s="522"/>
      <c r="N136" s="522"/>
      <c r="O136" s="522"/>
      <c r="P136" s="522"/>
      <c r="Q136" s="517"/>
      <c r="R136" s="517"/>
    </row>
    <row r="137" spans="1:20" ht="30" customHeight="1" x14ac:dyDescent="0.3">
      <c r="A137" s="92">
        <v>79</v>
      </c>
      <c r="B137" s="499">
        <v>365.2</v>
      </c>
      <c r="C137" s="499"/>
      <c r="D137" s="506" t="s">
        <v>170</v>
      </c>
      <c r="E137" s="506"/>
      <c r="F137" s="506"/>
      <c r="G137" s="506"/>
      <c r="H137" s="506"/>
      <c r="I137" s="499" t="s">
        <v>105</v>
      </c>
      <c r="J137" s="499"/>
      <c r="K137" s="499"/>
      <c r="L137" s="499"/>
      <c r="M137" s="522"/>
      <c r="N137" s="522"/>
      <c r="O137" s="522"/>
      <c r="P137" s="522"/>
      <c r="Q137" s="517"/>
      <c r="R137" s="517"/>
    </row>
    <row r="138" spans="1:20" ht="30" customHeight="1" x14ac:dyDescent="0.3">
      <c r="A138" s="92">
        <v>80</v>
      </c>
      <c r="B138" s="499">
        <v>366</v>
      </c>
      <c r="C138" s="499"/>
      <c r="D138" s="506" t="s">
        <v>212</v>
      </c>
      <c r="E138" s="506"/>
      <c r="F138" s="506"/>
      <c r="G138" s="506"/>
      <c r="H138" s="506"/>
      <c r="I138" s="499" t="s">
        <v>105</v>
      </c>
      <c r="J138" s="499"/>
      <c r="K138" s="499"/>
      <c r="L138" s="499"/>
      <c r="M138" s="522"/>
      <c r="N138" s="522"/>
      <c r="O138" s="522"/>
      <c r="P138" s="522"/>
      <c r="Q138" s="517"/>
      <c r="R138" s="517"/>
    </row>
    <row r="139" spans="1:20" ht="30" customHeight="1" x14ac:dyDescent="0.3">
      <c r="A139" s="92">
        <v>81</v>
      </c>
      <c r="B139" s="499">
        <v>367</v>
      </c>
      <c r="C139" s="499"/>
      <c r="D139" s="506" t="s">
        <v>248</v>
      </c>
      <c r="E139" s="506"/>
      <c r="F139" s="506"/>
      <c r="G139" s="506"/>
      <c r="H139" s="506"/>
      <c r="I139" s="499" t="s">
        <v>105</v>
      </c>
      <c r="J139" s="499"/>
      <c r="K139" s="499"/>
      <c r="L139" s="499"/>
      <c r="M139" s="522"/>
      <c r="N139" s="522"/>
      <c r="O139" s="522"/>
      <c r="P139" s="522"/>
      <c r="Q139" s="517"/>
      <c r="R139" s="517"/>
    </row>
    <row r="140" spans="1:20" ht="30" customHeight="1" x14ac:dyDescent="0.3">
      <c r="A140" s="92">
        <v>82</v>
      </c>
      <c r="B140" s="499">
        <v>368</v>
      </c>
      <c r="C140" s="499"/>
      <c r="D140" s="506" t="s">
        <v>231</v>
      </c>
      <c r="E140" s="506"/>
      <c r="F140" s="506"/>
      <c r="G140" s="506"/>
      <c r="H140" s="506"/>
      <c r="I140" s="499" t="s">
        <v>107</v>
      </c>
      <c r="J140" s="499"/>
      <c r="K140" s="499"/>
      <c r="L140" s="499"/>
      <c r="M140" s="522"/>
      <c r="N140" s="522"/>
      <c r="O140" s="522"/>
      <c r="P140" s="522"/>
      <c r="Q140" s="511"/>
      <c r="R140" s="511"/>
    </row>
    <row r="141" spans="1:20" ht="30" customHeight="1" x14ac:dyDescent="0.3">
      <c r="A141" s="92">
        <v>83</v>
      </c>
      <c r="B141" s="499">
        <v>369</v>
      </c>
      <c r="C141" s="499"/>
      <c r="D141" s="506" t="s">
        <v>232</v>
      </c>
      <c r="E141" s="506"/>
      <c r="F141" s="506"/>
      <c r="G141" s="506"/>
      <c r="H141" s="506"/>
      <c r="I141" s="499" t="s">
        <v>105</v>
      </c>
      <c r="J141" s="499"/>
      <c r="K141" s="499"/>
      <c r="L141" s="499"/>
      <c r="M141" s="522"/>
      <c r="N141" s="522"/>
      <c r="O141" s="522"/>
      <c r="P141" s="522"/>
      <c r="Q141" s="517"/>
      <c r="R141" s="517"/>
    </row>
    <row r="142" spans="1:20" ht="30" customHeight="1" x14ac:dyDescent="0.3">
      <c r="A142" s="92">
        <v>84</v>
      </c>
      <c r="B142" s="499">
        <v>370</v>
      </c>
      <c r="C142" s="499"/>
      <c r="D142" s="506" t="s">
        <v>244</v>
      </c>
      <c r="E142" s="506"/>
      <c r="F142" s="506"/>
      <c r="G142" s="506"/>
      <c r="H142" s="506"/>
      <c r="I142" s="499" t="s">
        <v>107</v>
      </c>
      <c r="J142" s="499"/>
      <c r="K142" s="499"/>
      <c r="L142" s="499"/>
      <c r="M142" s="522"/>
      <c r="N142" s="522"/>
      <c r="O142" s="522"/>
      <c r="P142" s="522"/>
      <c r="Q142" s="511"/>
      <c r="R142" s="511"/>
    </row>
    <row r="143" spans="1:20" ht="30" customHeight="1" x14ac:dyDescent="0.3">
      <c r="A143" s="92">
        <v>85</v>
      </c>
      <c r="B143" s="499">
        <v>371</v>
      </c>
      <c r="C143" s="499"/>
      <c r="D143" s="506" t="s">
        <v>249</v>
      </c>
      <c r="E143" s="506"/>
      <c r="F143" s="506"/>
      <c r="G143" s="506"/>
      <c r="H143" s="506"/>
      <c r="I143" s="499" t="s">
        <v>106</v>
      </c>
      <c r="J143" s="499"/>
      <c r="K143" s="499"/>
      <c r="L143" s="499"/>
      <c r="M143" s="521"/>
      <c r="N143" s="521"/>
      <c r="O143" s="521"/>
      <c r="P143" s="521"/>
      <c r="Q143" s="511"/>
      <c r="R143" s="511"/>
    </row>
    <row r="144" spans="1:20" ht="30" customHeight="1" x14ac:dyDescent="0.3">
      <c r="A144" s="92">
        <v>86</v>
      </c>
      <c r="B144" s="499"/>
      <c r="C144" s="499"/>
      <c r="D144" s="500" t="s">
        <v>250</v>
      </c>
      <c r="E144" s="500"/>
      <c r="F144" s="500"/>
      <c r="G144" s="500"/>
      <c r="H144" s="500"/>
      <c r="I144" s="499"/>
      <c r="J144" s="499"/>
      <c r="K144" s="499"/>
      <c r="L144" s="499"/>
      <c r="M144" s="513">
        <f>M136+M137+M138+M139+M140+M141+M142</f>
        <v>0</v>
      </c>
      <c r="N144" s="513"/>
      <c r="O144" s="513"/>
      <c r="P144" s="513"/>
      <c r="Q144" s="515">
        <f>Q140+Q142+Q143</f>
        <v>0</v>
      </c>
      <c r="R144" s="515"/>
      <c r="S144" s="23"/>
      <c r="T144" s="23"/>
    </row>
    <row r="145" spans="1:18" ht="15" customHeight="1" x14ac:dyDescent="0.3">
      <c r="A145" s="374"/>
      <c r="B145" s="375"/>
      <c r="C145" s="375"/>
      <c r="D145" s="375"/>
      <c r="E145" s="375"/>
      <c r="F145" s="375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6"/>
    </row>
    <row r="146" spans="1:18" ht="26.25" customHeight="1" x14ac:dyDescent="0.3">
      <c r="A146" s="439">
        <v>45292</v>
      </c>
      <c r="B146" s="440"/>
      <c r="C146" s="44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  <c r="N146" s="440"/>
      <c r="O146" s="440"/>
      <c r="P146" s="440"/>
      <c r="Q146" s="440"/>
      <c r="R146" s="21" t="s">
        <v>251</v>
      </c>
    </row>
    <row r="147" spans="1:18" ht="14.4" x14ac:dyDescent="0.3"/>
    <row r="148" spans="1:18" ht="21" x14ac:dyDescent="0.3">
      <c r="A148" s="1"/>
      <c r="B148" s="2"/>
      <c r="C148" s="2"/>
      <c r="D148" s="2"/>
      <c r="E148" s="356" t="s">
        <v>0</v>
      </c>
      <c r="F148" s="357"/>
      <c r="G148" s="357"/>
      <c r="H148" s="357"/>
      <c r="I148" s="357"/>
      <c r="J148" s="357"/>
      <c r="K148" s="357"/>
      <c r="L148" s="357"/>
      <c r="M148" s="357"/>
      <c r="N148" s="357"/>
      <c r="O148" s="3"/>
      <c r="P148" s="3"/>
      <c r="Q148" s="3"/>
      <c r="R148" s="4"/>
    </row>
    <row r="149" spans="1:18" ht="22.5" customHeight="1" x14ac:dyDescent="0.3">
      <c r="A149" s="5"/>
      <c r="B149" s="6"/>
      <c r="C149" s="6"/>
      <c r="D149" s="6"/>
      <c r="E149" s="358"/>
      <c r="F149" s="358"/>
      <c r="G149" s="358"/>
      <c r="H149" s="358"/>
      <c r="I149" s="358"/>
      <c r="J149" s="358"/>
      <c r="K149" s="358"/>
      <c r="L149" s="358"/>
      <c r="M149" s="358"/>
      <c r="N149" s="358"/>
      <c r="O149" s="441" t="s">
        <v>252</v>
      </c>
      <c r="P149" s="360"/>
      <c r="Q149" s="360"/>
      <c r="R149" s="361"/>
    </row>
    <row r="150" spans="1:18" ht="15" customHeight="1" x14ac:dyDescent="0.3">
      <c r="A150" s="5"/>
      <c r="B150" s="6"/>
      <c r="C150" s="6"/>
      <c r="D150" s="6"/>
      <c r="E150" s="358"/>
      <c r="F150" s="358"/>
      <c r="G150" s="358"/>
      <c r="H150" s="358"/>
      <c r="I150" s="358"/>
      <c r="J150" s="358"/>
      <c r="K150" s="358"/>
      <c r="L150" s="358"/>
      <c r="M150" s="358"/>
      <c r="N150" s="358"/>
      <c r="O150" s="362"/>
      <c r="P150" s="362"/>
      <c r="Q150" s="362"/>
      <c r="R150" s="361"/>
    </row>
    <row r="151" spans="1:18" ht="15" customHeight="1" x14ac:dyDescent="0.3">
      <c r="A151" s="5"/>
      <c r="B151" s="6"/>
      <c r="C151" s="6"/>
      <c r="D151" s="6"/>
      <c r="E151" s="358"/>
      <c r="F151" s="358"/>
      <c r="G151" s="358"/>
      <c r="H151" s="358"/>
      <c r="I151" s="358"/>
      <c r="J151" s="358"/>
      <c r="K151" s="358"/>
      <c r="L151" s="358"/>
      <c r="M151" s="358"/>
      <c r="N151" s="358"/>
      <c r="O151" s="362"/>
      <c r="P151" s="362"/>
      <c r="Q151" s="362"/>
      <c r="R151" s="361"/>
    </row>
    <row r="152" spans="1:18" ht="15" customHeight="1" x14ac:dyDescent="0.3">
      <c r="A152" s="5"/>
      <c r="B152" s="6"/>
      <c r="C152" s="7" t="s">
        <v>1</v>
      </c>
      <c r="D152" s="8"/>
      <c r="E152" s="358"/>
      <c r="F152" s="358"/>
      <c r="G152" s="358"/>
      <c r="H152" s="358"/>
      <c r="I152" s="358"/>
      <c r="J152" s="358"/>
      <c r="K152" s="358"/>
      <c r="L152" s="358"/>
      <c r="M152" s="358"/>
      <c r="N152" s="358"/>
      <c r="O152" s="360"/>
      <c r="P152" s="360"/>
      <c r="Q152" s="360"/>
      <c r="R152" s="361"/>
    </row>
    <row r="153" spans="1:18" ht="15.75" customHeight="1" x14ac:dyDescent="0.3">
      <c r="A153" s="5"/>
      <c r="B153" s="110"/>
      <c r="C153" s="110"/>
      <c r="D153" s="110"/>
      <c r="E153" s="359"/>
      <c r="F153" s="359"/>
      <c r="G153" s="359"/>
      <c r="H153" s="359"/>
      <c r="I153" s="359"/>
      <c r="J153" s="359"/>
      <c r="K153" s="359"/>
      <c r="L153" s="359"/>
      <c r="M153" s="359"/>
      <c r="N153" s="359"/>
      <c r="O153" s="362"/>
      <c r="P153" s="362"/>
      <c r="Q153" s="362"/>
      <c r="R153" s="361"/>
    </row>
    <row r="154" spans="1:18" ht="23.4" x14ac:dyDescent="0.45">
      <c r="A154" s="363" t="s">
        <v>2</v>
      </c>
      <c r="B154" s="364"/>
      <c r="C154" s="364"/>
      <c r="D154" s="364"/>
      <c r="E154" s="150">
        <f>'Missouri Cover'!$BP$2</f>
        <v>2024</v>
      </c>
      <c r="F154" s="388" t="s">
        <v>338</v>
      </c>
      <c r="G154" s="389"/>
      <c r="H154" s="389"/>
      <c r="I154" s="389"/>
      <c r="J154" s="389"/>
      <c r="K154" s="389"/>
      <c r="L154" s="389"/>
      <c r="M154" s="389"/>
      <c r="N154" s="389"/>
      <c r="O154" s="389"/>
      <c r="P154" s="389"/>
      <c r="Q154" s="389"/>
      <c r="R154" s="390"/>
    </row>
    <row r="155" spans="1:18" ht="18" customHeight="1" x14ac:dyDescent="0.3">
      <c r="A155" s="351" t="s">
        <v>3</v>
      </c>
      <c r="B155" s="352"/>
      <c r="C155" s="352"/>
      <c r="D155" s="352"/>
      <c r="E155" s="352"/>
      <c r="F155" s="352"/>
      <c r="G155" s="353"/>
      <c r="H155" s="353"/>
      <c r="I155" s="352"/>
      <c r="J155" s="352"/>
      <c r="K155" s="352"/>
      <c r="L155" s="354"/>
      <c r="M155" s="355" t="s">
        <v>4</v>
      </c>
      <c r="N155" s="181"/>
      <c r="O155" s="181"/>
      <c r="P155" s="181"/>
      <c r="Q155" s="181"/>
      <c r="R155" s="182"/>
    </row>
    <row r="156" spans="1:18" ht="30" customHeight="1" x14ac:dyDescent="0.3">
      <c r="A156" s="342" t="str">
        <f>$A$10</f>
        <v/>
      </c>
      <c r="B156" s="343"/>
      <c r="C156" s="343"/>
      <c r="D156" s="343"/>
      <c r="E156" s="343"/>
      <c r="F156" s="343"/>
      <c r="G156" s="343"/>
      <c r="H156" s="343"/>
      <c r="I156" s="343"/>
      <c r="J156" s="343"/>
      <c r="K156" s="343"/>
      <c r="L156" s="344"/>
      <c r="M156" s="345" t="str">
        <f>$M$10</f>
        <v/>
      </c>
      <c r="N156" s="287"/>
      <c r="O156" s="287"/>
      <c r="P156" s="287"/>
      <c r="Q156" s="287"/>
      <c r="R156" s="289"/>
    </row>
    <row r="157" spans="1:18" ht="18" customHeight="1" x14ac:dyDescent="0.3">
      <c r="A157" s="346"/>
      <c r="B157" s="347"/>
      <c r="C157" s="347"/>
      <c r="D157" s="347"/>
      <c r="E157" s="347"/>
      <c r="F157" s="347"/>
      <c r="G157" s="347"/>
      <c r="H157" s="347"/>
      <c r="I157" s="347"/>
      <c r="J157" s="347"/>
      <c r="K157" s="347"/>
      <c r="L157" s="347"/>
      <c r="M157" s="347"/>
      <c r="N157" s="347"/>
      <c r="O157" s="347"/>
      <c r="P157" s="347"/>
      <c r="Q157" s="347"/>
      <c r="R157" s="348"/>
    </row>
    <row r="158" spans="1:18" ht="33" customHeight="1" x14ac:dyDescent="0.3">
      <c r="A158" s="532" t="s">
        <v>97</v>
      </c>
      <c r="B158" s="534" t="s">
        <v>98</v>
      </c>
      <c r="C158" s="535"/>
      <c r="D158" s="536" t="s">
        <v>99</v>
      </c>
      <c r="E158" s="508"/>
      <c r="F158" s="508"/>
      <c r="G158" s="508"/>
      <c r="H158" s="508"/>
      <c r="I158" s="537" t="s">
        <v>100</v>
      </c>
      <c r="J158" s="538"/>
      <c r="K158" s="538"/>
      <c r="L158" s="538"/>
      <c r="M158" s="430" t="s">
        <v>101</v>
      </c>
      <c r="N158" s="539"/>
      <c r="O158" s="539"/>
      <c r="P158" s="539"/>
      <c r="Q158" s="539"/>
      <c r="R158" s="539"/>
    </row>
    <row r="159" spans="1:18" ht="18.75" customHeight="1" x14ac:dyDescent="0.3">
      <c r="A159" s="533"/>
      <c r="B159" s="535"/>
      <c r="C159" s="535"/>
      <c r="D159" s="508"/>
      <c r="E159" s="508"/>
      <c r="F159" s="508"/>
      <c r="G159" s="508"/>
      <c r="H159" s="508"/>
      <c r="I159" s="538"/>
      <c r="J159" s="538"/>
      <c r="K159" s="538"/>
      <c r="L159" s="538"/>
      <c r="M159" s="524" t="s">
        <v>102</v>
      </c>
      <c r="N159" s="499"/>
      <c r="O159" s="499"/>
      <c r="P159" s="499"/>
      <c r="Q159" s="525" t="s">
        <v>103</v>
      </c>
      <c r="R159" s="526"/>
    </row>
    <row r="160" spans="1:18" ht="30" customHeight="1" x14ac:dyDescent="0.3">
      <c r="A160" s="92">
        <v>87</v>
      </c>
      <c r="B160" s="499"/>
      <c r="C160" s="499"/>
      <c r="D160" s="527" t="s">
        <v>253</v>
      </c>
      <c r="E160" s="527"/>
      <c r="F160" s="527"/>
      <c r="G160" s="527"/>
      <c r="H160" s="527"/>
      <c r="I160" s="499"/>
      <c r="J160" s="499"/>
      <c r="K160" s="499"/>
      <c r="L160" s="499"/>
      <c r="M160" s="529"/>
      <c r="N160" s="529"/>
      <c r="O160" s="529"/>
      <c r="P160" s="529"/>
      <c r="Q160" s="531"/>
      <c r="R160" s="531"/>
    </row>
    <row r="161" spans="1:18" ht="30" customHeight="1" x14ac:dyDescent="0.3">
      <c r="A161" s="92">
        <v>88</v>
      </c>
      <c r="B161" s="499">
        <v>374</v>
      </c>
      <c r="C161" s="499"/>
      <c r="D161" s="506" t="s">
        <v>211</v>
      </c>
      <c r="E161" s="506"/>
      <c r="F161" s="506"/>
      <c r="G161" s="506"/>
      <c r="H161" s="506"/>
      <c r="I161" s="499" t="s">
        <v>105</v>
      </c>
      <c r="J161" s="499"/>
      <c r="K161" s="499"/>
      <c r="L161" s="499"/>
      <c r="M161" s="520"/>
      <c r="N161" s="520"/>
      <c r="O161" s="520"/>
      <c r="P161" s="520"/>
      <c r="Q161" s="517"/>
      <c r="R161" s="517"/>
    </row>
    <row r="162" spans="1:18" ht="30" customHeight="1" x14ac:dyDescent="0.3">
      <c r="A162" s="92">
        <v>89</v>
      </c>
      <c r="B162" s="499">
        <v>375</v>
      </c>
      <c r="C162" s="499"/>
      <c r="D162" s="506" t="s">
        <v>212</v>
      </c>
      <c r="E162" s="506"/>
      <c r="F162" s="506"/>
      <c r="G162" s="506"/>
      <c r="H162" s="506"/>
      <c r="I162" s="499" t="s">
        <v>105</v>
      </c>
      <c r="J162" s="499"/>
      <c r="K162" s="499"/>
      <c r="L162" s="499"/>
      <c r="M162" s="520"/>
      <c r="N162" s="520"/>
      <c r="O162" s="520"/>
      <c r="P162" s="520"/>
      <c r="Q162" s="517"/>
      <c r="R162" s="517"/>
    </row>
    <row r="163" spans="1:18" ht="30" customHeight="1" x14ac:dyDescent="0.3">
      <c r="A163" s="92">
        <v>90</v>
      </c>
      <c r="B163" s="499">
        <v>376</v>
      </c>
      <c r="C163" s="499"/>
      <c r="D163" s="506" t="s">
        <v>248</v>
      </c>
      <c r="E163" s="506"/>
      <c r="F163" s="506"/>
      <c r="G163" s="506"/>
      <c r="H163" s="506"/>
      <c r="I163" s="499" t="s">
        <v>105</v>
      </c>
      <c r="J163" s="499"/>
      <c r="K163" s="499"/>
      <c r="L163" s="499"/>
      <c r="M163" s="520"/>
      <c r="N163" s="520"/>
      <c r="O163" s="520"/>
      <c r="P163" s="520"/>
      <c r="Q163" s="517"/>
      <c r="R163" s="517"/>
    </row>
    <row r="164" spans="1:18" ht="30" customHeight="1" x14ac:dyDescent="0.3">
      <c r="A164" s="92">
        <v>91</v>
      </c>
      <c r="B164" s="499">
        <v>377</v>
      </c>
      <c r="C164" s="499"/>
      <c r="D164" s="506" t="s">
        <v>231</v>
      </c>
      <c r="E164" s="506"/>
      <c r="F164" s="506"/>
      <c r="G164" s="506"/>
      <c r="H164" s="506"/>
      <c r="I164" s="499" t="s">
        <v>107</v>
      </c>
      <c r="J164" s="499"/>
      <c r="K164" s="499"/>
      <c r="L164" s="499"/>
      <c r="M164" s="520"/>
      <c r="N164" s="520"/>
      <c r="O164" s="520"/>
      <c r="P164" s="520"/>
      <c r="Q164" s="511"/>
      <c r="R164" s="511"/>
    </row>
    <row r="165" spans="1:18" ht="30" customHeight="1" x14ac:dyDescent="0.3">
      <c r="A165" s="92">
        <v>92</v>
      </c>
      <c r="B165" s="499">
        <v>378</v>
      </c>
      <c r="C165" s="499"/>
      <c r="D165" s="506" t="s">
        <v>232</v>
      </c>
      <c r="E165" s="506"/>
      <c r="F165" s="506"/>
      <c r="G165" s="506"/>
      <c r="H165" s="506"/>
      <c r="I165" s="499" t="s">
        <v>105</v>
      </c>
      <c r="J165" s="499"/>
      <c r="K165" s="499"/>
      <c r="L165" s="499"/>
      <c r="M165" s="522"/>
      <c r="N165" s="522"/>
      <c r="O165" s="522"/>
      <c r="P165" s="522"/>
      <c r="Q165" s="517"/>
      <c r="R165" s="517"/>
    </row>
    <row r="166" spans="1:18" ht="30" customHeight="1" x14ac:dyDescent="0.3">
      <c r="A166" s="92">
        <v>93</v>
      </c>
      <c r="B166" s="499">
        <v>379</v>
      </c>
      <c r="C166" s="499"/>
      <c r="D166" s="506" t="s">
        <v>254</v>
      </c>
      <c r="E166" s="506"/>
      <c r="F166" s="506"/>
      <c r="G166" s="506"/>
      <c r="H166" s="506"/>
      <c r="I166" s="499" t="s">
        <v>105</v>
      </c>
      <c r="J166" s="499"/>
      <c r="K166" s="499"/>
      <c r="L166" s="499"/>
      <c r="M166" s="522"/>
      <c r="N166" s="522"/>
      <c r="O166" s="522"/>
      <c r="P166" s="522"/>
      <c r="Q166" s="517"/>
      <c r="R166" s="517"/>
    </row>
    <row r="167" spans="1:18" ht="30" customHeight="1" x14ac:dyDescent="0.3">
      <c r="A167" s="92">
        <v>94</v>
      </c>
      <c r="B167" s="499">
        <v>380</v>
      </c>
      <c r="C167" s="499"/>
      <c r="D167" s="506" t="s">
        <v>255</v>
      </c>
      <c r="E167" s="506"/>
      <c r="F167" s="506"/>
      <c r="G167" s="506"/>
      <c r="H167" s="506"/>
      <c r="I167" s="499" t="s">
        <v>105</v>
      </c>
      <c r="J167" s="499"/>
      <c r="K167" s="499"/>
      <c r="L167" s="499"/>
      <c r="M167" s="522"/>
      <c r="N167" s="522"/>
      <c r="O167" s="522"/>
      <c r="P167" s="522"/>
      <c r="Q167" s="517"/>
      <c r="R167" s="517"/>
    </row>
    <row r="168" spans="1:18" ht="30" customHeight="1" x14ac:dyDescent="0.3">
      <c r="A168" s="92">
        <v>95</v>
      </c>
      <c r="B168" s="499">
        <v>381</v>
      </c>
      <c r="C168" s="499"/>
      <c r="D168" s="506" t="s">
        <v>256</v>
      </c>
      <c r="E168" s="506"/>
      <c r="F168" s="506"/>
      <c r="G168" s="506"/>
      <c r="H168" s="506"/>
      <c r="I168" s="499" t="s">
        <v>106</v>
      </c>
      <c r="J168" s="499"/>
      <c r="K168" s="499"/>
      <c r="L168" s="499"/>
      <c r="M168" s="509"/>
      <c r="N168" s="509"/>
      <c r="O168" s="509"/>
      <c r="P168" s="509"/>
      <c r="Q168" s="511"/>
      <c r="R168" s="511"/>
    </row>
    <row r="169" spans="1:18" ht="30" customHeight="1" x14ac:dyDescent="0.3">
      <c r="A169" s="92">
        <v>96</v>
      </c>
      <c r="B169" s="499">
        <v>382</v>
      </c>
      <c r="C169" s="499"/>
      <c r="D169" s="506" t="s">
        <v>257</v>
      </c>
      <c r="E169" s="506"/>
      <c r="F169" s="506"/>
      <c r="G169" s="506"/>
      <c r="H169" s="506"/>
      <c r="I169" s="499" t="s">
        <v>106</v>
      </c>
      <c r="J169" s="499"/>
      <c r="K169" s="499"/>
      <c r="L169" s="499"/>
      <c r="M169" s="521"/>
      <c r="N169" s="521"/>
      <c r="O169" s="521"/>
      <c r="P169" s="521"/>
      <c r="Q169" s="511"/>
      <c r="R169" s="511"/>
    </row>
    <row r="170" spans="1:18" ht="30" customHeight="1" x14ac:dyDescent="0.3">
      <c r="A170" s="92">
        <v>97</v>
      </c>
      <c r="B170" s="499">
        <v>383</v>
      </c>
      <c r="C170" s="499"/>
      <c r="D170" s="506" t="s">
        <v>258</v>
      </c>
      <c r="E170" s="506"/>
      <c r="F170" s="506"/>
      <c r="G170" s="506"/>
      <c r="H170" s="506"/>
      <c r="I170" s="499" t="s">
        <v>105</v>
      </c>
      <c r="J170" s="499"/>
      <c r="K170" s="499"/>
      <c r="L170" s="499"/>
      <c r="M170" s="522"/>
      <c r="N170" s="522"/>
      <c r="O170" s="522"/>
      <c r="P170" s="522"/>
      <c r="Q170" s="517"/>
      <c r="R170" s="517"/>
    </row>
    <row r="171" spans="1:18" ht="30" customHeight="1" x14ac:dyDescent="0.3">
      <c r="A171" s="92">
        <v>98</v>
      </c>
      <c r="B171" s="499">
        <v>384</v>
      </c>
      <c r="C171" s="499"/>
      <c r="D171" s="506" t="s">
        <v>259</v>
      </c>
      <c r="E171" s="506"/>
      <c r="F171" s="506"/>
      <c r="G171" s="506"/>
      <c r="H171" s="506"/>
      <c r="I171" s="499" t="s">
        <v>105</v>
      </c>
      <c r="J171" s="499"/>
      <c r="K171" s="499"/>
      <c r="L171" s="499"/>
      <c r="M171" s="522"/>
      <c r="N171" s="522"/>
      <c r="O171" s="522"/>
      <c r="P171" s="522"/>
      <c r="Q171" s="517"/>
      <c r="R171" s="517"/>
    </row>
    <row r="172" spans="1:18" ht="30" customHeight="1" x14ac:dyDescent="0.3">
      <c r="A172" s="92">
        <v>99</v>
      </c>
      <c r="B172" s="499">
        <v>385</v>
      </c>
      <c r="C172" s="499"/>
      <c r="D172" s="506" t="s">
        <v>260</v>
      </c>
      <c r="E172" s="506"/>
      <c r="F172" s="506"/>
      <c r="G172" s="506"/>
      <c r="H172" s="506"/>
      <c r="I172" s="499" t="s">
        <v>105</v>
      </c>
      <c r="J172" s="499"/>
      <c r="K172" s="499"/>
      <c r="L172" s="499"/>
      <c r="M172" s="520"/>
      <c r="N172" s="520"/>
      <c r="O172" s="520"/>
      <c r="P172" s="520"/>
      <c r="Q172" s="517"/>
      <c r="R172" s="517"/>
    </row>
    <row r="173" spans="1:18" ht="30" customHeight="1" x14ac:dyDescent="0.3">
      <c r="A173" s="92">
        <v>100</v>
      </c>
      <c r="B173" s="499">
        <v>386</v>
      </c>
      <c r="C173" s="499"/>
      <c r="D173" s="506" t="s">
        <v>261</v>
      </c>
      <c r="E173" s="506"/>
      <c r="F173" s="506"/>
      <c r="G173" s="506"/>
      <c r="H173" s="506"/>
      <c r="I173" s="499" t="s">
        <v>105</v>
      </c>
      <c r="J173" s="499"/>
      <c r="K173" s="499"/>
      <c r="L173" s="499"/>
      <c r="M173" s="520"/>
      <c r="N173" s="520"/>
      <c r="O173" s="520"/>
      <c r="P173" s="520"/>
      <c r="Q173" s="517"/>
      <c r="R173" s="517"/>
    </row>
    <row r="174" spans="1:18" ht="30" customHeight="1" x14ac:dyDescent="0.3">
      <c r="A174" s="92">
        <v>101</v>
      </c>
      <c r="B174" s="499">
        <v>387</v>
      </c>
      <c r="C174" s="499"/>
      <c r="D174" s="506" t="s">
        <v>249</v>
      </c>
      <c r="E174" s="506"/>
      <c r="F174" s="506"/>
      <c r="G174" s="506"/>
      <c r="H174" s="506"/>
      <c r="I174" s="499" t="s">
        <v>106</v>
      </c>
      <c r="J174" s="499"/>
      <c r="K174" s="499"/>
      <c r="L174" s="499"/>
      <c r="M174" s="509"/>
      <c r="N174" s="509"/>
      <c r="O174" s="509"/>
      <c r="P174" s="509"/>
      <c r="Q174" s="511"/>
      <c r="R174" s="511"/>
    </row>
    <row r="175" spans="1:18" ht="30" customHeight="1" x14ac:dyDescent="0.3">
      <c r="A175" s="92">
        <v>102</v>
      </c>
      <c r="B175" s="499"/>
      <c r="C175" s="499"/>
      <c r="D175" s="500" t="s">
        <v>262</v>
      </c>
      <c r="E175" s="500"/>
      <c r="F175" s="500"/>
      <c r="G175" s="500"/>
      <c r="H175" s="500"/>
      <c r="I175" s="501"/>
      <c r="J175" s="502"/>
      <c r="K175" s="502"/>
      <c r="L175" s="502"/>
      <c r="M175" s="519">
        <f>M161+M162+M163+M164+M165+M166+M167+M170+M171+M172+M173</f>
        <v>0</v>
      </c>
      <c r="N175" s="519"/>
      <c r="O175" s="519"/>
      <c r="P175" s="519"/>
      <c r="Q175" s="515">
        <f>Q164+Q168+Q169+Q174</f>
        <v>0</v>
      </c>
      <c r="R175" s="515"/>
    </row>
    <row r="176" spans="1:18" ht="15" customHeight="1" x14ac:dyDescent="0.3">
      <c r="A176" s="374"/>
      <c r="B176" s="375"/>
      <c r="C176" s="375"/>
      <c r="D176" s="375"/>
      <c r="E176" s="375"/>
      <c r="F176" s="375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6"/>
    </row>
    <row r="177" spans="1:18" ht="26.25" customHeight="1" x14ac:dyDescent="0.3">
      <c r="A177" s="439">
        <v>45292</v>
      </c>
      <c r="B177" s="440"/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  <c r="N177" s="440"/>
      <c r="O177" s="440"/>
      <c r="P177" s="440"/>
      <c r="Q177" s="440"/>
      <c r="R177" s="21" t="s">
        <v>263</v>
      </c>
    </row>
    <row r="178" spans="1:18" ht="14.4" x14ac:dyDescent="0.3"/>
    <row r="179" spans="1:18" ht="21" x14ac:dyDescent="0.3">
      <c r="A179" s="1"/>
      <c r="B179" s="2"/>
      <c r="C179" s="2"/>
      <c r="D179" s="2"/>
      <c r="E179" s="356" t="s">
        <v>0</v>
      </c>
      <c r="F179" s="357"/>
      <c r="G179" s="357"/>
      <c r="H179" s="357"/>
      <c r="I179" s="357"/>
      <c r="J179" s="357"/>
      <c r="K179" s="357"/>
      <c r="L179" s="357"/>
      <c r="M179" s="357"/>
      <c r="N179" s="357"/>
      <c r="O179" s="3"/>
      <c r="P179" s="3"/>
      <c r="Q179" s="3"/>
      <c r="R179" s="4"/>
    </row>
    <row r="180" spans="1:18" ht="22.5" customHeight="1" x14ac:dyDescent="0.3">
      <c r="A180" s="5"/>
      <c r="B180" s="6"/>
      <c r="C180" s="6"/>
      <c r="D180" s="6"/>
      <c r="E180" s="358"/>
      <c r="F180" s="358"/>
      <c r="G180" s="358"/>
      <c r="H180" s="358"/>
      <c r="I180" s="358"/>
      <c r="J180" s="358"/>
      <c r="K180" s="358"/>
      <c r="L180" s="358"/>
      <c r="M180" s="358"/>
      <c r="N180" s="358"/>
      <c r="O180" s="441" t="s">
        <v>264</v>
      </c>
      <c r="P180" s="360"/>
      <c r="Q180" s="360"/>
      <c r="R180" s="361"/>
    </row>
    <row r="181" spans="1:18" ht="15" customHeight="1" x14ac:dyDescent="0.3">
      <c r="A181" s="5"/>
      <c r="B181" s="6"/>
      <c r="C181" s="6"/>
      <c r="D181" s="6"/>
      <c r="E181" s="358"/>
      <c r="F181" s="358"/>
      <c r="G181" s="358"/>
      <c r="H181" s="358"/>
      <c r="I181" s="358"/>
      <c r="J181" s="358"/>
      <c r="K181" s="358"/>
      <c r="L181" s="358"/>
      <c r="M181" s="358"/>
      <c r="N181" s="358"/>
      <c r="O181" s="362"/>
      <c r="P181" s="362"/>
      <c r="Q181" s="362"/>
      <c r="R181" s="361"/>
    </row>
    <row r="182" spans="1:18" ht="15" customHeight="1" x14ac:dyDescent="0.3">
      <c r="A182" s="5"/>
      <c r="B182" s="6"/>
      <c r="C182" s="6"/>
      <c r="D182" s="6"/>
      <c r="E182" s="358"/>
      <c r="F182" s="358"/>
      <c r="G182" s="358"/>
      <c r="H182" s="358"/>
      <c r="I182" s="358"/>
      <c r="J182" s="358"/>
      <c r="K182" s="358"/>
      <c r="L182" s="358"/>
      <c r="M182" s="358"/>
      <c r="N182" s="358"/>
      <c r="O182" s="362"/>
      <c r="P182" s="362"/>
      <c r="Q182" s="362"/>
      <c r="R182" s="361"/>
    </row>
    <row r="183" spans="1:18" ht="15" customHeight="1" x14ac:dyDescent="0.3">
      <c r="A183" s="5"/>
      <c r="B183" s="6"/>
      <c r="C183" s="7" t="s">
        <v>1</v>
      </c>
      <c r="D183" s="8"/>
      <c r="E183" s="358"/>
      <c r="F183" s="358"/>
      <c r="G183" s="358"/>
      <c r="H183" s="358"/>
      <c r="I183" s="358"/>
      <c r="J183" s="358"/>
      <c r="K183" s="358"/>
      <c r="L183" s="358"/>
      <c r="M183" s="358"/>
      <c r="N183" s="358"/>
      <c r="O183" s="360"/>
      <c r="P183" s="360"/>
      <c r="Q183" s="360"/>
      <c r="R183" s="361"/>
    </row>
    <row r="184" spans="1:18" ht="15.75" customHeight="1" x14ac:dyDescent="0.3">
      <c r="A184" s="5"/>
      <c r="B184" s="110"/>
      <c r="C184" s="110"/>
      <c r="D184" s="110"/>
      <c r="E184" s="359"/>
      <c r="F184" s="359"/>
      <c r="G184" s="359"/>
      <c r="H184" s="359"/>
      <c r="I184" s="359"/>
      <c r="J184" s="359"/>
      <c r="K184" s="359"/>
      <c r="L184" s="359"/>
      <c r="M184" s="359"/>
      <c r="N184" s="359"/>
      <c r="O184" s="362"/>
      <c r="P184" s="362"/>
      <c r="Q184" s="362"/>
      <c r="R184" s="361"/>
    </row>
    <row r="185" spans="1:18" ht="23.4" x14ac:dyDescent="0.45">
      <c r="A185" s="363" t="s">
        <v>2</v>
      </c>
      <c r="B185" s="364"/>
      <c r="C185" s="364"/>
      <c r="D185" s="364"/>
      <c r="E185" s="150">
        <f>'Missouri Cover'!$BP$2</f>
        <v>2024</v>
      </c>
      <c r="F185" s="388" t="s">
        <v>338</v>
      </c>
      <c r="G185" s="389"/>
      <c r="H185" s="389"/>
      <c r="I185" s="389"/>
      <c r="J185" s="389"/>
      <c r="K185" s="389"/>
      <c r="L185" s="389"/>
      <c r="M185" s="389"/>
      <c r="N185" s="389"/>
      <c r="O185" s="389"/>
      <c r="P185" s="389"/>
      <c r="Q185" s="389"/>
      <c r="R185" s="390"/>
    </row>
    <row r="186" spans="1:18" ht="18" customHeight="1" x14ac:dyDescent="0.3">
      <c r="A186" s="351" t="s">
        <v>3</v>
      </c>
      <c r="B186" s="352"/>
      <c r="C186" s="352"/>
      <c r="D186" s="352"/>
      <c r="E186" s="352"/>
      <c r="F186" s="352"/>
      <c r="G186" s="353"/>
      <c r="H186" s="353"/>
      <c r="I186" s="352"/>
      <c r="J186" s="352"/>
      <c r="K186" s="352"/>
      <c r="L186" s="354"/>
      <c r="M186" s="355" t="s">
        <v>4</v>
      </c>
      <c r="N186" s="181"/>
      <c r="O186" s="181"/>
      <c r="P186" s="181"/>
      <c r="Q186" s="181"/>
      <c r="R186" s="182"/>
    </row>
    <row r="187" spans="1:18" ht="30" customHeight="1" x14ac:dyDescent="0.3">
      <c r="A187" s="342" t="str">
        <f>$A$10</f>
        <v/>
      </c>
      <c r="B187" s="343"/>
      <c r="C187" s="343"/>
      <c r="D187" s="343"/>
      <c r="E187" s="343"/>
      <c r="F187" s="343"/>
      <c r="G187" s="343"/>
      <c r="H187" s="343"/>
      <c r="I187" s="343"/>
      <c r="J187" s="343"/>
      <c r="K187" s="343"/>
      <c r="L187" s="344"/>
      <c r="M187" s="345" t="str">
        <f>$M$10</f>
        <v/>
      </c>
      <c r="N187" s="287"/>
      <c r="O187" s="287"/>
      <c r="P187" s="287"/>
      <c r="Q187" s="287"/>
      <c r="R187" s="289"/>
    </row>
    <row r="188" spans="1:18" ht="18" customHeight="1" x14ac:dyDescent="0.3">
      <c r="A188" s="346"/>
      <c r="B188" s="347"/>
      <c r="C188" s="347"/>
      <c r="D188" s="347"/>
      <c r="E188" s="347"/>
      <c r="F188" s="347"/>
      <c r="G188" s="347"/>
      <c r="H188" s="347"/>
      <c r="I188" s="347"/>
      <c r="J188" s="347"/>
      <c r="K188" s="347"/>
      <c r="L188" s="347"/>
      <c r="M188" s="347"/>
      <c r="N188" s="347"/>
      <c r="O188" s="347"/>
      <c r="P188" s="347"/>
      <c r="Q188" s="347"/>
      <c r="R188" s="348"/>
    </row>
    <row r="189" spans="1:18" ht="33" customHeight="1" x14ac:dyDescent="0.3">
      <c r="A189" s="532" t="s">
        <v>97</v>
      </c>
      <c r="B189" s="534" t="s">
        <v>98</v>
      </c>
      <c r="C189" s="535"/>
      <c r="D189" s="536" t="s">
        <v>99</v>
      </c>
      <c r="E189" s="508"/>
      <c r="F189" s="508"/>
      <c r="G189" s="508"/>
      <c r="H189" s="508"/>
      <c r="I189" s="537" t="s">
        <v>100</v>
      </c>
      <c r="J189" s="538"/>
      <c r="K189" s="538"/>
      <c r="L189" s="538"/>
      <c r="M189" s="430" t="s">
        <v>101</v>
      </c>
      <c r="N189" s="539"/>
      <c r="O189" s="539"/>
      <c r="P189" s="539"/>
      <c r="Q189" s="539"/>
      <c r="R189" s="539"/>
    </row>
    <row r="190" spans="1:18" ht="18.75" customHeight="1" x14ac:dyDescent="0.3">
      <c r="A190" s="533"/>
      <c r="B190" s="535"/>
      <c r="C190" s="535"/>
      <c r="D190" s="508"/>
      <c r="E190" s="508"/>
      <c r="F190" s="508"/>
      <c r="G190" s="508"/>
      <c r="H190" s="508"/>
      <c r="I190" s="538"/>
      <c r="J190" s="538"/>
      <c r="K190" s="538"/>
      <c r="L190" s="538"/>
      <c r="M190" s="524" t="s">
        <v>102</v>
      </c>
      <c r="N190" s="499"/>
      <c r="O190" s="499"/>
      <c r="P190" s="499"/>
      <c r="Q190" s="525" t="s">
        <v>103</v>
      </c>
      <c r="R190" s="526"/>
    </row>
    <row r="191" spans="1:18" ht="30" customHeight="1" x14ac:dyDescent="0.3">
      <c r="A191" s="92">
        <v>103</v>
      </c>
      <c r="B191" s="499"/>
      <c r="C191" s="499"/>
      <c r="D191" s="527" t="s">
        <v>265</v>
      </c>
      <c r="E191" s="528"/>
      <c r="F191" s="528"/>
      <c r="G191" s="528"/>
      <c r="H191" s="528"/>
      <c r="I191" s="499"/>
      <c r="J191" s="499"/>
      <c r="K191" s="499"/>
      <c r="L191" s="499"/>
      <c r="M191" s="529"/>
      <c r="N191" s="530"/>
      <c r="O191" s="530"/>
      <c r="P191" s="530"/>
      <c r="Q191" s="531"/>
      <c r="R191" s="530"/>
    </row>
    <row r="192" spans="1:18" ht="30" customHeight="1" x14ac:dyDescent="0.3">
      <c r="A192" s="92">
        <v>104</v>
      </c>
      <c r="B192" s="499">
        <v>389</v>
      </c>
      <c r="C192" s="499"/>
      <c r="D192" s="506" t="s">
        <v>211</v>
      </c>
      <c r="E192" s="507"/>
      <c r="F192" s="507"/>
      <c r="G192" s="507"/>
      <c r="H192" s="507"/>
      <c r="I192" s="499" t="s">
        <v>105</v>
      </c>
      <c r="J192" s="499"/>
      <c r="K192" s="499"/>
      <c r="L192" s="499"/>
      <c r="M192" s="522"/>
      <c r="N192" s="523"/>
      <c r="O192" s="523"/>
      <c r="P192" s="523"/>
      <c r="Q192" s="517"/>
      <c r="R192" s="510"/>
    </row>
    <row r="193" spans="1:18" ht="30" customHeight="1" x14ac:dyDescent="0.3">
      <c r="A193" s="92">
        <v>105</v>
      </c>
      <c r="B193" s="499">
        <v>390</v>
      </c>
      <c r="C193" s="499"/>
      <c r="D193" s="506" t="s">
        <v>212</v>
      </c>
      <c r="E193" s="507"/>
      <c r="F193" s="507"/>
      <c r="G193" s="507"/>
      <c r="H193" s="507"/>
      <c r="I193" s="499" t="s">
        <v>105</v>
      </c>
      <c r="J193" s="499"/>
      <c r="K193" s="499"/>
      <c r="L193" s="499"/>
      <c r="M193" s="522"/>
      <c r="N193" s="512"/>
      <c r="O193" s="512"/>
      <c r="P193" s="512"/>
      <c r="Q193" s="517"/>
      <c r="R193" s="510"/>
    </row>
    <row r="194" spans="1:18" ht="30" customHeight="1" x14ac:dyDescent="0.3">
      <c r="A194" s="92">
        <v>106</v>
      </c>
      <c r="B194" s="499">
        <v>391</v>
      </c>
      <c r="C194" s="499"/>
      <c r="D194" s="506" t="s">
        <v>108</v>
      </c>
      <c r="E194" s="507"/>
      <c r="F194" s="507"/>
      <c r="G194" s="507"/>
      <c r="H194" s="507"/>
      <c r="I194" s="499" t="s">
        <v>106</v>
      </c>
      <c r="J194" s="499"/>
      <c r="K194" s="499"/>
      <c r="L194" s="499"/>
      <c r="M194" s="521"/>
      <c r="N194" s="510"/>
      <c r="O194" s="510"/>
      <c r="P194" s="510"/>
      <c r="Q194" s="511"/>
      <c r="R194" s="512"/>
    </row>
    <row r="195" spans="1:18" ht="30" customHeight="1" x14ac:dyDescent="0.3">
      <c r="A195" s="92">
        <v>107</v>
      </c>
      <c r="B195" s="499">
        <v>392</v>
      </c>
      <c r="C195" s="499"/>
      <c r="D195" s="506" t="s">
        <v>266</v>
      </c>
      <c r="E195" s="507"/>
      <c r="F195" s="507"/>
      <c r="G195" s="507"/>
      <c r="H195" s="507"/>
      <c r="I195" s="499" t="s">
        <v>106</v>
      </c>
      <c r="J195" s="499"/>
      <c r="K195" s="499"/>
      <c r="L195" s="499"/>
      <c r="M195" s="509"/>
      <c r="N195" s="510"/>
      <c r="O195" s="510"/>
      <c r="P195" s="510"/>
      <c r="Q195" s="520"/>
      <c r="R195" s="512"/>
    </row>
    <row r="196" spans="1:18" ht="30" customHeight="1" x14ac:dyDescent="0.3">
      <c r="A196" s="92">
        <v>108</v>
      </c>
      <c r="B196" s="499">
        <v>393</v>
      </c>
      <c r="C196" s="499"/>
      <c r="D196" s="506" t="s">
        <v>267</v>
      </c>
      <c r="E196" s="507"/>
      <c r="F196" s="507"/>
      <c r="G196" s="507"/>
      <c r="H196" s="507"/>
      <c r="I196" s="499" t="s">
        <v>106</v>
      </c>
      <c r="J196" s="499"/>
      <c r="K196" s="499"/>
      <c r="L196" s="499"/>
      <c r="M196" s="509"/>
      <c r="N196" s="510"/>
      <c r="O196" s="510"/>
      <c r="P196" s="510"/>
      <c r="Q196" s="511"/>
      <c r="R196" s="512"/>
    </row>
    <row r="197" spans="1:18" ht="30" customHeight="1" x14ac:dyDescent="0.3">
      <c r="A197" s="92">
        <v>109</v>
      </c>
      <c r="B197" s="499">
        <v>394</v>
      </c>
      <c r="C197" s="499"/>
      <c r="D197" s="506" t="s">
        <v>268</v>
      </c>
      <c r="E197" s="507"/>
      <c r="F197" s="507"/>
      <c r="G197" s="507"/>
      <c r="H197" s="507"/>
      <c r="I197" s="499" t="s">
        <v>106</v>
      </c>
      <c r="J197" s="499"/>
      <c r="K197" s="499"/>
      <c r="L197" s="499"/>
      <c r="M197" s="509"/>
      <c r="N197" s="510"/>
      <c r="O197" s="510"/>
      <c r="P197" s="510"/>
      <c r="Q197" s="511"/>
      <c r="R197" s="512"/>
    </row>
    <row r="198" spans="1:18" ht="30" customHeight="1" x14ac:dyDescent="0.3">
      <c r="A198" s="92">
        <v>110</v>
      </c>
      <c r="B198" s="499">
        <v>395</v>
      </c>
      <c r="C198" s="499"/>
      <c r="D198" s="506" t="s">
        <v>269</v>
      </c>
      <c r="E198" s="507"/>
      <c r="F198" s="507"/>
      <c r="G198" s="507"/>
      <c r="H198" s="507"/>
      <c r="I198" s="499" t="s">
        <v>106</v>
      </c>
      <c r="J198" s="499"/>
      <c r="K198" s="499"/>
      <c r="L198" s="499"/>
      <c r="M198" s="509"/>
      <c r="N198" s="510"/>
      <c r="O198" s="510"/>
      <c r="P198" s="510"/>
      <c r="Q198" s="511"/>
      <c r="R198" s="512"/>
    </row>
    <row r="199" spans="1:18" ht="30" customHeight="1" x14ac:dyDescent="0.3">
      <c r="A199" s="92">
        <v>111</v>
      </c>
      <c r="B199" s="499">
        <v>396</v>
      </c>
      <c r="C199" s="499"/>
      <c r="D199" s="506" t="s">
        <v>270</v>
      </c>
      <c r="E199" s="507"/>
      <c r="F199" s="507"/>
      <c r="G199" s="507"/>
      <c r="H199" s="507"/>
      <c r="I199" s="499" t="s">
        <v>106</v>
      </c>
      <c r="J199" s="499"/>
      <c r="K199" s="499"/>
      <c r="L199" s="499"/>
      <c r="M199" s="509"/>
      <c r="N199" s="510"/>
      <c r="O199" s="510"/>
      <c r="P199" s="510"/>
      <c r="Q199" s="511"/>
      <c r="R199" s="512"/>
    </row>
    <row r="200" spans="1:18" ht="30" customHeight="1" x14ac:dyDescent="0.3">
      <c r="A200" s="92">
        <v>112</v>
      </c>
      <c r="B200" s="499">
        <v>397</v>
      </c>
      <c r="C200" s="499"/>
      <c r="D200" s="506" t="s">
        <v>244</v>
      </c>
      <c r="E200" s="507"/>
      <c r="F200" s="507"/>
      <c r="G200" s="507"/>
      <c r="H200" s="507"/>
      <c r="I200" s="499" t="s">
        <v>107</v>
      </c>
      <c r="J200" s="499"/>
      <c r="K200" s="499"/>
      <c r="L200" s="499"/>
      <c r="M200" s="520"/>
      <c r="N200" s="512"/>
      <c r="O200" s="512"/>
      <c r="P200" s="512"/>
      <c r="Q200" s="511"/>
      <c r="R200" s="512"/>
    </row>
    <row r="201" spans="1:18" ht="30" customHeight="1" x14ac:dyDescent="0.3">
      <c r="A201" s="92">
        <v>113</v>
      </c>
      <c r="B201" s="499">
        <v>398</v>
      </c>
      <c r="C201" s="499"/>
      <c r="D201" s="506" t="s">
        <v>271</v>
      </c>
      <c r="E201" s="507"/>
      <c r="F201" s="507"/>
      <c r="G201" s="507"/>
      <c r="H201" s="507"/>
      <c r="I201" s="499" t="s">
        <v>106</v>
      </c>
      <c r="J201" s="499"/>
      <c r="K201" s="499"/>
      <c r="L201" s="499"/>
      <c r="M201" s="509"/>
      <c r="N201" s="510"/>
      <c r="O201" s="510"/>
      <c r="P201" s="510"/>
      <c r="Q201" s="511"/>
      <c r="R201" s="512"/>
    </row>
    <row r="202" spans="1:18" ht="30" customHeight="1" x14ac:dyDescent="0.3">
      <c r="A202" s="92">
        <v>114</v>
      </c>
      <c r="B202" s="499"/>
      <c r="C202" s="499"/>
      <c r="D202" s="500" t="s">
        <v>109</v>
      </c>
      <c r="E202" s="518"/>
      <c r="F202" s="518"/>
      <c r="G202" s="518"/>
      <c r="H202" s="518"/>
      <c r="I202" s="499"/>
      <c r="J202" s="499"/>
      <c r="K202" s="499"/>
      <c r="L202" s="499"/>
      <c r="M202" s="519">
        <f>M192+M193+M200</f>
        <v>0</v>
      </c>
      <c r="N202" s="514"/>
      <c r="O202" s="514"/>
      <c r="P202" s="514"/>
      <c r="Q202" s="515">
        <f>Q194+Q195+Q196+Q197+Q198+Q199+Q200+Q201</f>
        <v>0</v>
      </c>
      <c r="R202" s="514"/>
    </row>
    <row r="203" spans="1:18" ht="30" customHeight="1" x14ac:dyDescent="0.3">
      <c r="A203" s="92">
        <v>115</v>
      </c>
      <c r="B203" s="499">
        <v>399</v>
      </c>
      <c r="C203" s="499"/>
      <c r="D203" s="506" t="s">
        <v>272</v>
      </c>
      <c r="E203" s="507"/>
      <c r="F203" s="507"/>
      <c r="G203" s="507"/>
      <c r="H203" s="507"/>
      <c r="I203" s="499" t="s">
        <v>106</v>
      </c>
      <c r="J203" s="499"/>
      <c r="K203" s="499"/>
      <c r="L203" s="499"/>
      <c r="M203" s="509"/>
      <c r="N203" s="510"/>
      <c r="O203" s="510"/>
      <c r="P203" s="510"/>
      <c r="Q203" s="511"/>
      <c r="R203" s="512"/>
    </row>
    <row r="204" spans="1:18" ht="30" customHeight="1" x14ac:dyDescent="0.3">
      <c r="A204" s="92">
        <v>116</v>
      </c>
      <c r="B204" s="499"/>
      <c r="C204" s="499"/>
      <c r="D204" s="500" t="s">
        <v>273</v>
      </c>
      <c r="E204" s="518"/>
      <c r="F204" s="518"/>
      <c r="G204" s="518"/>
      <c r="H204" s="518"/>
      <c r="I204" s="499"/>
      <c r="J204" s="499"/>
      <c r="K204" s="499"/>
      <c r="L204" s="499"/>
      <c r="M204" s="519">
        <f>M202</f>
        <v>0</v>
      </c>
      <c r="N204" s="514"/>
      <c r="O204" s="514"/>
      <c r="P204" s="514"/>
      <c r="Q204" s="515">
        <f>Q202+Q203</f>
        <v>0</v>
      </c>
      <c r="R204" s="514"/>
    </row>
    <row r="205" spans="1:18" ht="30" customHeight="1" x14ac:dyDescent="0.3">
      <c r="A205" s="92">
        <v>117</v>
      </c>
      <c r="B205" s="499"/>
      <c r="C205" s="499"/>
      <c r="D205" s="500" t="s">
        <v>274</v>
      </c>
      <c r="E205" s="518"/>
      <c r="F205" s="518"/>
      <c r="G205" s="518"/>
      <c r="H205" s="518"/>
      <c r="I205" s="499"/>
      <c r="J205" s="499"/>
      <c r="K205" s="499"/>
      <c r="L205" s="499"/>
      <c r="M205" s="520"/>
      <c r="N205" s="512"/>
      <c r="O205" s="512"/>
      <c r="P205" s="512"/>
      <c r="Q205" s="511"/>
      <c r="R205" s="512"/>
    </row>
    <row r="206" spans="1:18" ht="30" customHeight="1" x14ac:dyDescent="0.3">
      <c r="A206" s="92">
        <v>118</v>
      </c>
      <c r="B206" s="499"/>
      <c r="C206" s="499"/>
      <c r="D206" s="506" t="s">
        <v>275</v>
      </c>
      <c r="E206" s="507"/>
      <c r="F206" s="507"/>
      <c r="G206" s="507"/>
      <c r="H206" s="507"/>
      <c r="I206" s="516" t="s">
        <v>104</v>
      </c>
      <c r="J206" s="499"/>
      <c r="K206" s="499"/>
      <c r="L206" s="499"/>
      <c r="M206" s="509"/>
      <c r="N206" s="510"/>
      <c r="O206" s="510"/>
      <c r="P206" s="510"/>
      <c r="Q206" s="517"/>
      <c r="R206" s="510"/>
    </row>
    <row r="207" spans="1:18" ht="30" customHeight="1" x14ac:dyDescent="0.3">
      <c r="A207" s="92">
        <v>119</v>
      </c>
      <c r="B207" s="499"/>
      <c r="C207" s="499"/>
      <c r="D207" s="506" t="s">
        <v>276</v>
      </c>
      <c r="E207" s="507"/>
      <c r="F207" s="507"/>
      <c r="G207" s="507"/>
      <c r="H207" s="507"/>
      <c r="I207" s="516" t="s">
        <v>104</v>
      </c>
      <c r="J207" s="499"/>
      <c r="K207" s="499"/>
      <c r="L207" s="499"/>
      <c r="M207" s="509"/>
      <c r="N207" s="510"/>
      <c r="O207" s="510"/>
      <c r="P207" s="510"/>
      <c r="Q207" s="517"/>
      <c r="R207" s="510"/>
    </row>
    <row r="208" spans="1:18" ht="30" customHeight="1" x14ac:dyDescent="0.3">
      <c r="A208" s="92">
        <v>120</v>
      </c>
      <c r="B208" s="499"/>
      <c r="C208" s="499"/>
      <c r="D208" s="506" t="s">
        <v>277</v>
      </c>
      <c r="E208" s="507"/>
      <c r="F208" s="507"/>
      <c r="G208" s="507"/>
      <c r="H208" s="507"/>
      <c r="I208" s="516" t="s">
        <v>104</v>
      </c>
      <c r="J208" s="499"/>
      <c r="K208" s="499"/>
      <c r="L208" s="499"/>
      <c r="M208" s="509"/>
      <c r="N208" s="510"/>
      <c r="O208" s="510"/>
      <c r="P208" s="510"/>
      <c r="Q208" s="517"/>
      <c r="R208" s="510"/>
    </row>
    <row r="209" spans="1:18" ht="30" customHeight="1" x14ac:dyDescent="0.3">
      <c r="A209" s="92">
        <v>121</v>
      </c>
      <c r="B209" s="499"/>
      <c r="C209" s="499"/>
      <c r="D209" s="500" t="s">
        <v>278</v>
      </c>
      <c r="E209" s="518"/>
      <c r="F209" s="518"/>
      <c r="G209" s="518"/>
      <c r="H209" s="518"/>
      <c r="I209" s="500"/>
      <c r="J209" s="518"/>
      <c r="K209" s="518"/>
      <c r="L209" s="518"/>
      <c r="M209" s="519">
        <f>M67+M134+M144+M175+M204</f>
        <v>0</v>
      </c>
      <c r="N209" s="514"/>
      <c r="O209" s="514">
        <f>O67+O134+O144+O175+O202</f>
        <v>0</v>
      </c>
      <c r="P209" s="514"/>
      <c r="Q209" s="515">
        <f>Q67+Q134+Q144+Q175+Q204</f>
        <v>0</v>
      </c>
      <c r="R209" s="514"/>
    </row>
    <row r="210" spans="1:18" ht="30" customHeight="1" x14ac:dyDescent="0.3">
      <c r="A210" s="92">
        <v>122</v>
      </c>
      <c r="B210" s="499"/>
      <c r="C210" s="499"/>
      <c r="D210" s="506" t="s">
        <v>110</v>
      </c>
      <c r="E210" s="507"/>
      <c r="F210" s="507"/>
      <c r="G210" s="507"/>
      <c r="H210" s="507"/>
      <c r="I210" s="499" t="s">
        <v>106</v>
      </c>
      <c r="J210" s="508"/>
      <c r="K210" s="508"/>
      <c r="L210" s="508"/>
      <c r="M210" s="509"/>
      <c r="N210" s="510"/>
      <c r="O210" s="510"/>
      <c r="P210" s="510"/>
      <c r="Q210" s="511"/>
      <c r="R210" s="512"/>
    </row>
    <row r="211" spans="1:18" ht="30" customHeight="1" x14ac:dyDescent="0.3">
      <c r="A211" s="92">
        <v>123</v>
      </c>
      <c r="B211" s="499"/>
      <c r="C211" s="499"/>
      <c r="D211" s="500" t="s">
        <v>315</v>
      </c>
      <c r="E211" s="500"/>
      <c r="F211" s="500"/>
      <c r="G211" s="500"/>
      <c r="H211" s="500"/>
      <c r="I211" s="501"/>
      <c r="J211" s="501"/>
      <c r="K211" s="501"/>
      <c r="L211" s="501"/>
      <c r="M211" s="513">
        <f>M209</f>
        <v>0</v>
      </c>
      <c r="N211" s="514"/>
      <c r="O211" s="514"/>
      <c r="P211" s="514"/>
      <c r="Q211" s="515">
        <f>Q209+Q210</f>
        <v>0</v>
      </c>
      <c r="R211" s="514"/>
    </row>
    <row r="212" spans="1:18" ht="30" customHeight="1" x14ac:dyDescent="0.3">
      <c r="A212" s="92">
        <v>124</v>
      </c>
      <c r="B212" s="499"/>
      <c r="C212" s="499"/>
      <c r="D212" s="500" t="s">
        <v>111</v>
      </c>
      <c r="E212" s="500"/>
      <c r="F212" s="500"/>
      <c r="G212" s="500"/>
      <c r="H212" s="500"/>
      <c r="I212" s="501"/>
      <c r="J212" s="502"/>
      <c r="K212" s="502"/>
      <c r="L212" s="502"/>
      <c r="M212" s="503">
        <f>IFERROR((((M211)/(M211+Q211))),0)</f>
        <v>0</v>
      </c>
      <c r="N212" s="504"/>
      <c r="O212" s="504"/>
      <c r="P212" s="504"/>
      <c r="Q212" s="505">
        <f>IFERROR((((Q211)/(M211+Q211))),0)</f>
        <v>0</v>
      </c>
      <c r="R212" s="504"/>
    </row>
    <row r="213" spans="1:18" ht="15" customHeight="1" x14ac:dyDescent="0.3">
      <c r="A213" s="374"/>
      <c r="B213" s="375"/>
      <c r="C213" s="375"/>
      <c r="D213" s="375"/>
      <c r="E213" s="375"/>
      <c r="F213" s="375"/>
      <c r="G213" s="375"/>
      <c r="H213" s="375"/>
      <c r="I213" s="375"/>
      <c r="J213" s="375"/>
      <c r="K213" s="375"/>
      <c r="L213" s="375"/>
      <c r="M213" s="375"/>
      <c r="N213" s="375"/>
      <c r="O213" s="375"/>
      <c r="P213" s="375"/>
      <c r="Q213" s="375"/>
      <c r="R213" s="376"/>
    </row>
    <row r="214" spans="1:18" ht="26.25" customHeight="1" x14ac:dyDescent="0.3">
      <c r="A214" s="439">
        <v>45292</v>
      </c>
      <c r="B214" s="440"/>
      <c r="C214" s="440"/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  <c r="N214" s="440"/>
      <c r="O214" s="440"/>
      <c r="P214" s="440"/>
      <c r="Q214" s="440"/>
      <c r="R214" s="21" t="s">
        <v>279</v>
      </c>
    </row>
    <row r="215" spans="1:18" ht="9" customHeight="1" x14ac:dyDescent="0.3"/>
    <row r="216" spans="1:18" ht="14.4" hidden="1" x14ac:dyDescent="0.3"/>
  </sheetData>
  <mergeCells count="734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A40:R40"/>
    <mergeCell ref="A41:Q41"/>
    <mergeCell ref="E43:N48"/>
    <mergeCell ref="O44:R46"/>
    <mergeCell ref="O47:R48"/>
    <mergeCell ref="A49:D49"/>
    <mergeCell ref="F49:R49"/>
    <mergeCell ref="B38:C38"/>
    <mergeCell ref="D38:H38"/>
    <mergeCell ref="I38:L38"/>
    <mergeCell ref="M38:P38"/>
    <mergeCell ref="Q38:R38"/>
    <mergeCell ref="B39:C39"/>
    <mergeCell ref="D39:H39"/>
    <mergeCell ref="I39:L39"/>
    <mergeCell ref="M39:P39"/>
    <mergeCell ref="Q39:R39"/>
    <mergeCell ref="M54:P54"/>
    <mergeCell ref="Q54:R54"/>
    <mergeCell ref="B55:C55"/>
    <mergeCell ref="D55:H55"/>
    <mergeCell ref="I55:L55"/>
    <mergeCell ref="M55:P55"/>
    <mergeCell ref="Q55:R55"/>
    <mergeCell ref="A50:L50"/>
    <mergeCell ref="M50:R50"/>
    <mergeCell ref="A51:L51"/>
    <mergeCell ref="M51:R51"/>
    <mergeCell ref="A52:R52"/>
    <mergeCell ref="A53:A54"/>
    <mergeCell ref="B53:C54"/>
    <mergeCell ref="D53:H54"/>
    <mergeCell ref="I53:L54"/>
    <mergeCell ref="M53:R53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A68:R68"/>
    <mergeCell ref="A69:Q69"/>
    <mergeCell ref="E71:N76"/>
    <mergeCell ref="O72:R74"/>
    <mergeCell ref="O75:R76"/>
    <mergeCell ref="A77:D77"/>
    <mergeCell ref="F77:R77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M82:P82"/>
    <mergeCell ref="Q82:R82"/>
    <mergeCell ref="B83:C83"/>
    <mergeCell ref="D83:H83"/>
    <mergeCell ref="I83:L83"/>
    <mergeCell ref="M83:P83"/>
    <mergeCell ref="Q83:R83"/>
    <mergeCell ref="A78:L78"/>
    <mergeCell ref="M78:R78"/>
    <mergeCell ref="A79:L79"/>
    <mergeCell ref="M79:R79"/>
    <mergeCell ref="A80:R80"/>
    <mergeCell ref="A81:A82"/>
    <mergeCell ref="B81:C82"/>
    <mergeCell ref="D81:H82"/>
    <mergeCell ref="I81:L82"/>
    <mergeCell ref="M81:R81"/>
    <mergeCell ref="B84:C84"/>
    <mergeCell ref="D84:H84"/>
    <mergeCell ref="I84:L84"/>
    <mergeCell ref="M84:P84"/>
    <mergeCell ref="Q84:R84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91:C91"/>
    <mergeCell ref="D91:H91"/>
    <mergeCell ref="I91:L91"/>
    <mergeCell ref="M91:P91"/>
    <mergeCell ref="Q91:R91"/>
    <mergeCell ref="B92:C92"/>
    <mergeCell ref="D92:H92"/>
    <mergeCell ref="I92:L92"/>
    <mergeCell ref="M92:P92"/>
    <mergeCell ref="Q92:R92"/>
    <mergeCell ref="B93:C93"/>
    <mergeCell ref="D93:H93"/>
    <mergeCell ref="I93:L93"/>
    <mergeCell ref="M93:P93"/>
    <mergeCell ref="Q93:R93"/>
    <mergeCell ref="B94:C94"/>
    <mergeCell ref="D94:H94"/>
    <mergeCell ref="I94:L94"/>
    <mergeCell ref="M94:P94"/>
    <mergeCell ref="Q94:R94"/>
    <mergeCell ref="B95:C95"/>
    <mergeCell ref="D95:H95"/>
    <mergeCell ref="I95:L95"/>
    <mergeCell ref="M95:P95"/>
    <mergeCell ref="Q95:R95"/>
    <mergeCell ref="B96:C96"/>
    <mergeCell ref="D96:H96"/>
    <mergeCell ref="I96:L96"/>
    <mergeCell ref="M96:P96"/>
    <mergeCell ref="Q96:R96"/>
    <mergeCell ref="B97:C97"/>
    <mergeCell ref="D97:H97"/>
    <mergeCell ref="I97:L97"/>
    <mergeCell ref="M97:P97"/>
    <mergeCell ref="Q97:R97"/>
    <mergeCell ref="B98:C98"/>
    <mergeCell ref="D98:H98"/>
    <mergeCell ref="I98:L98"/>
    <mergeCell ref="M98:P98"/>
    <mergeCell ref="Q98:R98"/>
    <mergeCell ref="B99:C99"/>
    <mergeCell ref="D99:H99"/>
    <mergeCell ref="I99:L99"/>
    <mergeCell ref="M99:P99"/>
    <mergeCell ref="Q99:R99"/>
    <mergeCell ref="B100:C100"/>
    <mergeCell ref="D100:H100"/>
    <mergeCell ref="I100:L100"/>
    <mergeCell ref="M100:P100"/>
    <mergeCell ref="Q100:R100"/>
    <mergeCell ref="B101:C101"/>
    <mergeCell ref="D101:H101"/>
    <mergeCell ref="I101:L101"/>
    <mergeCell ref="M101:P101"/>
    <mergeCell ref="Q101:R101"/>
    <mergeCell ref="B102:C102"/>
    <mergeCell ref="D102:H102"/>
    <mergeCell ref="I102:L102"/>
    <mergeCell ref="M102:P102"/>
    <mergeCell ref="Q102:R102"/>
    <mergeCell ref="B103:C103"/>
    <mergeCell ref="D103:H103"/>
    <mergeCell ref="I103:L103"/>
    <mergeCell ref="M103:P103"/>
    <mergeCell ref="Q103:R103"/>
    <mergeCell ref="B104:C104"/>
    <mergeCell ref="D104:H104"/>
    <mergeCell ref="I104:L104"/>
    <mergeCell ref="M104:P104"/>
    <mergeCell ref="Q104:R104"/>
    <mergeCell ref="B105:C105"/>
    <mergeCell ref="D105:H105"/>
    <mergeCell ref="I105:L105"/>
    <mergeCell ref="M105:P105"/>
    <mergeCell ref="Q105:R105"/>
    <mergeCell ref="B106:C106"/>
    <mergeCell ref="D106:H106"/>
    <mergeCell ref="I106:L106"/>
    <mergeCell ref="M106:P106"/>
    <mergeCell ref="Q106:R106"/>
    <mergeCell ref="B107:C107"/>
    <mergeCell ref="D107:H107"/>
    <mergeCell ref="I107:L107"/>
    <mergeCell ref="M107:P107"/>
    <mergeCell ref="Q107:R107"/>
    <mergeCell ref="A110:Q110"/>
    <mergeCell ref="E112:N117"/>
    <mergeCell ref="O113:R115"/>
    <mergeCell ref="O116:R117"/>
    <mergeCell ref="A118:D118"/>
    <mergeCell ref="F118:R118"/>
    <mergeCell ref="B108:C108"/>
    <mergeCell ref="D108:H108"/>
    <mergeCell ref="I108:L108"/>
    <mergeCell ref="M108:P108"/>
    <mergeCell ref="Q108:R108"/>
    <mergeCell ref="A109:R109"/>
    <mergeCell ref="M123:P123"/>
    <mergeCell ref="Q123:R123"/>
    <mergeCell ref="B124:C124"/>
    <mergeCell ref="D124:H124"/>
    <mergeCell ref="I124:L124"/>
    <mergeCell ref="M124:P124"/>
    <mergeCell ref="Q124:R124"/>
    <mergeCell ref="A119:L119"/>
    <mergeCell ref="M119:R119"/>
    <mergeCell ref="A120:L120"/>
    <mergeCell ref="M120:R120"/>
    <mergeCell ref="A121:R121"/>
    <mergeCell ref="A122:A123"/>
    <mergeCell ref="B122:C123"/>
    <mergeCell ref="D122:H123"/>
    <mergeCell ref="I122:L123"/>
    <mergeCell ref="M122:R122"/>
    <mergeCell ref="B125:C125"/>
    <mergeCell ref="D125:H125"/>
    <mergeCell ref="I125:L125"/>
    <mergeCell ref="M125:P125"/>
    <mergeCell ref="Q125:R125"/>
    <mergeCell ref="B126:C126"/>
    <mergeCell ref="D126:H126"/>
    <mergeCell ref="I126:L126"/>
    <mergeCell ref="M126:P126"/>
    <mergeCell ref="Q126:R126"/>
    <mergeCell ref="B127:C127"/>
    <mergeCell ref="D127:H127"/>
    <mergeCell ref="I127:L127"/>
    <mergeCell ref="M127:P127"/>
    <mergeCell ref="Q127:R127"/>
    <mergeCell ref="B128:C128"/>
    <mergeCell ref="D128:H128"/>
    <mergeCell ref="I128:L128"/>
    <mergeCell ref="M128:P128"/>
    <mergeCell ref="Q128:R128"/>
    <mergeCell ref="B129:C129"/>
    <mergeCell ref="D129:H129"/>
    <mergeCell ref="I129:L129"/>
    <mergeCell ref="M129:P129"/>
    <mergeCell ref="Q129:R129"/>
    <mergeCell ref="B130:C130"/>
    <mergeCell ref="D130:H130"/>
    <mergeCell ref="I130:L130"/>
    <mergeCell ref="M130:P130"/>
    <mergeCell ref="Q130:R130"/>
    <mergeCell ref="B131:C131"/>
    <mergeCell ref="D131:H131"/>
    <mergeCell ref="I131:L131"/>
    <mergeCell ref="M131:P131"/>
    <mergeCell ref="Q131:R131"/>
    <mergeCell ref="B132:C132"/>
    <mergeCell ref="D132:H132"/>
    <mergeCell ref="I132:L132"/>
    <mergeCell ref="M132:P132"/>
    <mergeCell ref="Q132:R132"/>
    <mergeCell ref="B133:C133"/>
    <mergeCell ref="D133:H133"/>
    <mergeCell ref="I133:L133"/>
    <mergeCell ref="M133:P133"/>
    <mergeCell ref="Q133:R133"/>
    <mergeCell ref="B134:C134"/>
    <mergeCell ref="D134:H134"/>
    <mergeCell ref="I134:L134"/>
    <mergeCell ref="M134:P134"/>
    <mergeCell ref="Q134:R134"/>
    <mergeCell ref="B135:C135"/>
    <mergeCell ref="D135:H135"/>
    <mergeCell ref="I135:L135"/>
    <mergeCell ref="M135:P135"/>
    <mergeCell ref="Q135:R135"/>
    <mergeCell ref="B136:C136"/>
    <mergeCell ref="D136:H136"/>
    <mergeCell ref="I136:L136"/>
    <mergeCell ref="M136:P136"/>
    <mergeCell ref="Q136:R136"/>
    <mergeCell ref="B137:C137"/>
    <mergeCell ref="D137:H137"/>
    <mergeCell ref="I137:L137"/>
    <mergeCell ref="M137:P137"/>
    <mergeCell ref="Q137:R137"/>
    <mergeCell ref="B138:C138"/>
    <mergeCell ref="D138:H138"/>
    <mergeCell ref="I138:L138"/>
    <mergeCell ref="M138:P138"/>
    <mergeCell ref="Q138:R138"/>
    <mergeCell ref="B139:C139"/>
    <mergeCell ref="D139:H139"/>
    <mergeCell ref="I139:L139"/>
    <mergeCell ref="M139:P139"/>
    <mergeCell ref="Q139:R139"/>
    <mergeCell ref="B140:C140"/>
    <mergeCell ref="D140:H140"/>
    <mergeCell ref="I140:L140"/>
    <mergeCell ref="M140:P140"/>
    <mergeCell ref="Q140:R140"/>
    <mergeCell ref="B141:C141"/>
    <mergeCell ref="D141:H141"/>
    <mergeCell ref="I141:L141"/>
    <mergeCell ref="M141:P141"/>
    <mergeCell ref="Q141:R141"/>
    <mergeCell ref="B142:C142"/>
    <mergeCell ref="D142:H142"/>
    <mergeCell ref="I142:L142"/>
    <mergeCell ref="M142:P142"/>
    <mergeCell ref="Q142:R142"/>
    <mergeCell ref="A145:R145"/>
    <mergeCell ref="A146:Q146"/>
    <mergeCell ref="E148:N153"/>
    <mergeCell ref="O149:R151"/>
    <mergeCell ref="O152:R153"/>
    <mergeCell ref="A154:D154"/>
    <mergeCell ref="F154:R154"/>
    <mergeCell ref="B143:C143"/>
    <mergeCell ref="D143:H143"/>
    <mergeCell ref="I143:L143"/>
    <mergeCell ref="M143:P143"/>
    <mergeCell ref="Q143:R143"/>
    <mergeCell ref="B144:C144"/>
    <mergeCell ref="D144:H144"/>
    <mergeCell ref="I144:L144"/>
    <mergeCell ref="M144:P144"/>
    <mergeCell ref="Q144:R144"/>
    <mergeCell ref="M159:P159"/>
    <mergeCell ref="Q159:R159"/>
    <mergeCell ref="B160:C160"/>
    <mergeCell ref="D160:H160"/>
    <mergeCell ref="I160:L160"/>
    <mergeCell ref="M160:P160"/>
    <mergeCell ref="Q160:R160"/>
    <mergeCell ref="A155:L155"/>
    <mergeCell ref="M155:R155"/>
    <mergeCell ref="A156:L156"/>
    <mergeCell ref="M156:R156"/>
    <mergeCell ref="A157:R157"/>
    <mergeCell ref="A158:A159"/>
    <mergeCell ref="B158:C159"/>
    <mergeCell ref="D158:H159"/>
    <mergeCell ref="I158:L159"/>
    <mergeCell ref="M158:R158"/>
    <mergeCell ref="B161:C161"/>
    <mergeCell ref="D161:H161"/>
    <mergeCell ref="I161:L161"/>
    <mergeCell ref="M161:P161"/>
    <mergeCell ref="Q161:R161"/>
    <mergeCell ref="B162:C162"/>
    <mergeCell ref="D162:H162"/>
    <mergeCell ref="I162:L162"/>
    <mergeCell ref="M162:P162"/>
    <mergeCell ref="Q162:R162"/>
    <mergeCell ref="B163:C163"/>
    <mergeCell ref="D163:H163"/>
    <mergeCell ref="I163:L163"/>
    <mergeCell ref="M163:P163"/>
    <mergeCell ref="Q163:R163"/>
    <mergeCell ref="B164:C164"/>
    <mergeCell ref="D164:H164"/>
    <mergeCell ref="I164:L164"/>
    <mergeCell ref="M164:P164"/>
    <mergeCell ref="Q164:R164"/>
    <mergeCell ref="B165:C165"/>
    <mergeCell ref="D165:H165"/>
    <mergeCell ref="I165:L165"/>
    <mergeCell ref="M165:P165"/>
    <mergeCell ref="Q165:R165"/>
    <mergeCell ref="B166:C166"/>
    <mergeCell ref="D166:H166"/>
    <mergeCell ref="I166:L166"/>
    <mergeCell ref="M166:P166"/>
    <mergeCell ref="Q166:R166"/>
    <mergeCell ref="B167:C167"/>
    <mergeCell ref="D167:H167"/>
    <mergeCell ref="I167:L167"/>
    <mergeCell ref="M167:P167"/>
    <mergeCell ref="Q167:R167"/>
    <mergeCell ref="B168:C168"/>
    <mergeCell ref="D168:H168"/>
    <mergeCell ref="I168:L168"/>
    <mergeCell ref="M168:P168"/>
    <mergeCell ref="Q168:R168"/>
    <mergeCell ref="B169:C169"/>
    <mergeCell ref="D169:H169"/>
    <mergeCell ref="I169:L169"/>
    <mergeCell ref="M169:P169"/>
    <mergeCell ref="Q169:R169"/>
    <mergeCell ref="B170:C170"/>
    <mergeCell ref="D170:H170"/>
    <mergeCell ref="I170:L170"/>
    <mergeCell ref="M170:P170"/>
    <mergeCell ref="Q170:R170"/>
    <mergeCell ref="B171:C171"/>
    <mergeCell ref="D171:H171"/>
    <mergeCell ref="I171:L171"/>
    <mergeCell ref="M171:P171"/>
    <mergeCell ref="Q171:R171"/>
    <mergeCell ref="B172:C172"/>
    <mergeCell ref="D172:H172"/>
    <mergeCell ref="I172:L172"/>
    <mergeCell ref="M172:P172"/>
    <mergeCell ref="Q172:R172"/>
    <mergeCell ref="B173:C173"/>
    <mergeCell ref="D173:H173"/>
    <mergeCell ref="I173:L173"/>
    <mergeCell ref="M173:P173"/>
    <mergeCell ref="Q173:R173"/>
    <mergeCell ref="B174:C174"/>
    <mergeCell ref="D174:H174"/>
    <mergeCell ref="I174:L174"/>
    <mergeCell ref="M174:P174"/>
    <mergeCell ref="Q174:R174"/>
    <mergeCell ref="A177:Q177"/>
    <mergeCell ref="E179:N184"/>
    <mergeCell ref="O180:R182"/>
    <mergeCell ref="O183:R184"/>
    <mergeCell ref="A185:D185"/>
    <mergeCell ref="F185:R185"/>
    <mergeCell ref="B175:C175"/>
    <mergeCell ref="D175:H175"/>
    <mergeCell ref="I175:L175"/>
    <mergeCell ref="M175:P175"/>
    <mergeCell ref="Q175:R175"/>
    <mergeCell ref="A176:R176"/>
    <mergeCell ref="M190:P190"/>
    <mergeCell ref="Q190:R190"/>
    <mergeCell ref="B191:C191"/>
    <mergeCell ref="D191:H191"/>
    <mergeCell ref="I191:L191"/>
    <mergeCell ref="M191:P191"/>
    <mergeCell ref="Q191:R191"/>
    <mergeCell ref="A186:L186"/>
    <mergeCell ref="M186:R186"/>
    <mergeCell ref="A187:L187"/>
    <mergeCell ref="M187:R187"/>
    <mergeCell ref="A188:R188"/>
    <mergeCell ref="A189:A190"/>
    <mergeCell ref="B189:C190"/>
    <mergeCell ref="D189:H190"/>
    <mergeCell ref="I189:L190"/>
    <mergeCell ref="M189:R189"/>
    <mergeCell ref="B192:C192"/>
    <mergeCell ref="D192:H192"/>
    <mergeCell ref="I192:L192"/>
    <mergeCell ref="M192:P192"/>
    <mergeCell ref="Q192:R192"/>
    <mergeCell ref="B193:C193"/>
    <mergeCell ref="D193:H193"/>
    <mergeCell ref="I193:L193"/>
    <mergeCell ref="M193:P193"/>
    <mergeCell ref="Q193:R193"/>
    <mergeCell ref="B194:C194"/>
    <mergeCell ref="D194:H194"/>
    <mergeCell ref="I194:L194"/>
    <mergeCell ref="M194:P194"/>
    <mergeCell ref="Q194:R194"/>
    <mergeCell ref="B195:C195"/>
    <mergeCell ref="D195:H195"/>
    <mergeCell ref="I195:L195"/>
    <mergeCell ref="M195:P195"/>
    <mergeCell ref="Q195:R195"/>
    <mergeCell ref="B196:C196"/>
    <mergeCell ref="D196:H196"/>
    <mergeCell ref="I196:L196"/>
    <mergeCell ref="M196:P196"/>
    <mergeCell ref="Q196:R196"/>
    <mergeCell ref="B197:C197"/>
    <mergeCell ref="D197:H197"/>
    <mergeCell ref="I197:L197"/>
    <mergeCell ref="M197:P197"/>
    <mergeCell ref="Q197:R197"/>
    <mergeCell ref="B198:C198"/>
    <mergeCell ref="D198:H198"/>
    <mergeCell ref="I198:L198"/>
    <mergeCell ref="M198:P198"/>
    <mergeCell ref="Q198:R198"/>
    <mergeCell ref="B199:C199"/>
    <mergeCell ref="D199:H199"/>
    <mergeCell ref="I199:L199"/>
    <mergeCell ref="M199:P199"/>
    <mergeCell ref="Q199:R199"/>
    <mergeCell ref="B200:C200"/>
    <mergeCell ref="D200:H200"/>
    <mergeCell ref="I200:L200"/>
    <mergeCell ref="M200:P200"/>
    <mergeCell ref="Q200:R200"/>
    <mergeCell ref="B201:C201"/>
    <mergeCell ref="D201:H201"/>
    <mergeCell ref="I201:L201"/>
    <mergeCell ref="M201:P201"/>
    <mergeCell ref="Q201:R201"/>
    <mergeCell ref="B202:C202"/>
    <mergeCell ref="D202:H202"/>
    <mergeCell ref="I202:L202"/>
    <mergeCell ref="M202:P202"/>
    <mergeCell ref="Q202:R202"/>
    <mergeCell ref="B203:C203"/>
    <mergeCell ref="D203:H203"/>
    <mergeCell ref="I203:L203"/>
    <mergeCell ref="M203:P203"/>
    <mergeCell ref="Q203:R203"/>
    <mergeCell ref="B204:C204"/>
    <mergeCell ref="D204:H204"/>
    <mergeCell ref="I204:L204"/>
    <mergeCell ref="M204:P204"/>
    <mergeCell ref="Q204:R204"/>
    <mergeCell ref="B205:C205"/>
    <mergeCell ref="D205:H205"/>
    <mergeCell ref="I205:L205"/>
    <mergeCell ref="M205:P205"/>
    <mergeCell ref="Q205:R205"/>
    <mergeCell ref="B206:C206"/>
    <mergeCell ref="D206:H206"/>
    <mergeCell ref="I206:L206"/>
    <mergeCell ref="M206:P206"/>
    <mergeCell ref="Q206:R206"/>
    <mergeCell ref="B207:C207"/>
    <mergeCell ref="D207:H207"/>
    <mergeCell ref="I207:L207"/>
    <mergeCell ref="M207:P207"/>
    <mergeCell ref="Q207:R207"/>
    <mergeCell ref="B208:C208"/>
    <mergeCell ref="D208:H208"/>
    <mergeCell ref="I208:L208"/>
    <mergeCell ref="M208:P208"/>
    <mergeCell ref="Q208:R208"/>
    <mergeCell ref="B209:C209"/>
    <mergeCell ref="D209:H209"/>
    <mergeCell ref="I209:L209"/>
    <mergeCell ref="M209:P209"/>
    <mergeCell ref="Q209:R209"/>
    <mergeCell ref="A214:Q214"/>
    <mergeCell ref="B212:C212"/>
    <mergeCell ref="D212:H212"/>
    <mergeCell ref="I212:L212"/>
    <mergeCell ref="M212:P212"/>
    <mergeCell ref="Q212:R212"/>
    <mergeCell ref="A213:R213"/>
    <mergeCell ref="B210:C210"/>
    <mergeCell ref="D210:H210"/>
    <mergeCell ref="I210:L210"/>
    <mergeCell ref="M210:P210"/>
    <mergeCell ref="Q210:R210"/>
    <mergeCell ref="B211:C211"/>
    <mergeCell ref="D211:H211"/>
    <mergeCell ref="I211:L211"/>
    <mergeCell ref="M211:P211"/>
    <mergeCell ref="Q211:R211"/>
  </mergeCells>
  <conditionalFormatting sqref="M39:R39 M64:R65 M67:R67 M97:R97 M108:R108 M133:R134 M144:R144 M175:R175 M202:R202 M204:R204 M209:R209 M211:R212">
    <cfRule type="cellIs" dxfId="2" priority="1" operator="equal">
      <formula>0</formula>
    </cfRule>
  </conditionalFormatting>
  <printOptions horizontalCentered="1"/>
  <pageMargins left="0.4" right="0.4" top="0.4" bottom="0.4" header="0" footer="0"/>
  <pageSetup scale="68" orientation="portrait" r:id="rId1"/>
  <rowBreaks count="5" manualBreakCount="5">
    <brk id="41" max="17" man="1"/>
    <brk id="69" max="17" man="1"/>
    <brk id="110" max="17" man="1"/>
    <brk id="146" max="17" man="1"/>
    <brk id="177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0" sqref="A40:B40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441" t="s">
        <v>112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9"/>
      <c r="C7" s="9"/>
      <c r="D7" s="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3.4" x14ac:dyDescent="0.45">
      <c r="A8" s="363" t="s">
        <v>2</v>
      </c>
      <c r="B8" s="364"/>
      <c r="C8" s="364"/>
      <c r="D8" s="364"/>
      <c r="E8" s="150">
        <f>'Missouri Cover'!$BP$2</f>
        <v>2024</v>
      </c>
      <c r="F8" s="388" t="s">
        <v>113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90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553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5"/>
    </row>
    <row r="12" spans="1:18" ht="34.5" customHeight="1" x14ac:dyDescent="0.3">
      <c r="A12" s="556" t="s">
        <v>97</v>
      </c>
      <c r="B12" s="557" t="s">
        <v>114</v>
      </c>
      <c r="C12" s="558"/>
      <c r="D12" s="558"/>
      <c r="E12" s="558"/>
      <c r="F12" s="381" t="s">
        <v>115</v>
      </c>
      <c r="G12" s="382"/>
      <c r="H12" s="382"/>
      <c r="I12" s="382"/>
      <c r="J12" s="382"/>
      <c r="K12" s="382"/>
      <c r="L12" s="382"/>
      <c r="M12" s="384"/>
      <c r="N12" s="384"/>
      <c r="O12" s="384"/>
      <c r="P12" s="384"/>
      <c r="Q12" s="384"/>
      <c r="R12" s="385"/>
    </row>
    <row r="13" spans="1:18" ht="34.5" customHeight="1" x14ac:dyDescent="0.3">
      <c r="A13" s="544"/>
      <c r="B13" s="559"/>
      <c r="C13" s="560"/>
      <c r="D13" s="560"/>
      <c r="E13" s="560"/>
      <c r="F13" s="561"/>
      <c r="G13" s="562"/>
      <c r="H13" s="562"/>
      <c r="I13" s="562"/>
      <c r="J13" s="562"/>
      <c r="K13" s="562"/>
      <c r="L13" s="562"/>
      <c r="M13" s="561"/>
      <c r="N13" s="562"/>
      <c r="O13" s="562"/>
      <c r="P13" s="563"/>
      <c r="Q13" s="564"/>
      <c r="R13" s="565"/>
    </row>
    <row r="14" spans="1:18" ht="30" customHeight="1" x14ac:dyDescent="0.3">
      <c r="A14" s="93" t="s">
        <v>45</v>
      </c>
      <c r="B14" s="550"/>
      <c r="C14" s="551"/>
      <c r="D14" s="551"/>
      <c r="E14" s="551"/>
      <c r="F14" s="522"/>
      <c r="G14" s="552"/>
      <c r="H14" s="552"/>
      <c r="I14" s="552"/>
      <c r="J14" s="552"/>
      <c r="K14" s="552"/>
      <c r="L14" s="552"/>
      <c r="M14" s="522"/>
      <c r="N14" s="552"/>
      <c r="O14" s="552"/>
      <c r="P14" s="552"/>
      <c r="Q14" s="511"/>
      <c r="R14" s="407"/>
    </row>
    <row r="15" spans="1:18" ht="30" customHeight="1" x14ac:dyDescent="0.3">
      <c r="A15" s="93" t="s">
        <v>46</v>
      </c>
      <c r="B15" s="550"/>
      <c r="C15" s="551"/>
      <c r="D15" s="551"/>
      <c r="E15" s="551"/>
      <c r="F15" s="522"/>
      <c r="G15" s="552"/>
      <c r="H15" s="552"/>
      <c r="I15" s="552"/>
      <c r="J15" s="552"/>
      <c r="K15" s="552"/>
      <c r="L15" s="552"/>
      <c r="M15" s="522"/>
      <c r="N15" s="552"/>
      <c r="O15" s="552"/>
      <c r="P15" s="552"/>
      <c r="Q15" s="511"/>
      <c r="R15" s="407"/>
    </row>
    <row r="16" spans="1:18" ht="30" customHeight="1" x14ac:dyDescent="0.3">
      <c r="A16" s="93" t="s">
        <v>47</v>
      </c>
      <c r="B16" s="550"/>
      <c r="C16" s="551"/>
      <c r="D16" s="551"/>
      <c r="E16" s="551"/>
      <c r="F16" s="522"/>
      <c r="G16" s="552"/>
      <c r="H16" s="552"/>
      <c r="I16" s="552"/>
      <c r="J16" s="552"/>
      <c r="K16" s="552"/>
      <c r="L16" s="552"/>
      <c r="M16" s="522"/>
      <c r="N16" s="552"/>
      <c r="O16" s="552"/>
      <c r="P16" s="552"/>
      <c r="Q16" s="511"/>
      <c r="R16" s="407"/>
    </row>
    <row r="17" spans="1:18" ht="30" customHeight="1" x14ac:dyDescent="0.3">
      <c r="A17" s="93" t="s">
        <v>48</v>
      </c>
      <c r="B17" s="550"/>
      <c r="C17" s="551"/>
      <c r="D17" s="551"/>
      <c r="E17" s="551"/>
      <c r="F17" s="522"/>
      <c r="G17" s="552"/>
      <c r="H17" s="552"/>
      <c r="I17" s="552"/>
      <c r="J17" s="552"/>
      <c r="K17" s="552"/>
      <c r="L17" s="552"/>
      <c r="M17" s="522"/>
      <c r="N17" s="552"/>
      <c r="O17" s="552"/>
      <c r="P17" s="552"/>
      <c r="Q17" s="511"/>
      <c r="R17" s="407"/>
    </row>
    <row r="18" spans="1:18" ht="30" customHeight="1" x14ac:dyDescent="0.3">
      <c r="A18" s="93" t="s">
        <v>49</v>
      </c>
      <c r="B18" s="550"/>
      <c r="C18" s="551"/>
      <c r="D18" s="551"/>
      <c r="E18" s="551"/>
      <c r="F18" s="522"/>
      <c r="G18" s="552"/>
      <c r="H18" s="552"/>
      <c r="I18" s="552"/>
      <c r="J18" s="552"/>
      <c r="K18" s="552"/>
      <c r="L18" s="552"/>
      <c r="M18" s="522"/>
      <c r="N18" s="552"/>
      <c r="O18" s="552"/>
      <c r="P18" s="552"/>
      <c r="Q18" s="511"/>
      <c r="R18" s="407"/>
    </row>
    <row r="19" spans="1:18" ht="30" customHeight="1" x14ac:dyDescent="0.3">
      <c r="A19" s="93" t="s">
        <v>50</v>
      </c>
      <c r="B19" s="550"/>
      <c r="C19" s="551"/>
      <c r="D19" s="551"/>
      <c r="E19" s="551"/>
      <c r="F19" s="522"/>
      <c r="G19" s="552"/>
      <c r="H19" s="552"/>
      <c r="I19" s="552"/>
      <c r="J19" s="552"/>
      <c r="K19" s="552"/>
      <c r="L19" s="552"/>
      <c r="M19" s="522"/>
      <c r="N19" s="552"/>
      <c r="O19" s="552"/>
      <c r="P19" s="552"/>
      <c r="Q19" s="511"/>
      <c r="R19" s="407"/>
    </row>
    <row r="20" spans="1:18" ht="30" customHeight="1" x14ac:dyDescent="0.3">
      <c r="A20" s="93" t="s">
        <v>51</v>
      </c>
      <c r="B20" s="550"/>
      <c r="C20" s="551"/>
      <c r="D20" s="551"/>
      <c r="E20" s="551"/>
      <c r="F20" s="522"/>
      <c r="G20" s="552"/>
      <c r="H20" s="552"/>
      <c r="I20" s="552"/>
      <c r="J20" s="552"/>
      <c r="K20" s="552"/>
      <c r="L20" s="552"/>
      <c r="M20" s="522"/>
      <c r="N20" s="552"/>
      <c r="O20" s="552"/>
      <c r="P20" s="552"/>
      <c r="Q20" s="511"/>
      <c r="R20" s="407"/>
    </row>
    <row r="21" spans="1:18" ht="30" customHeight="1" x14ac:dyDescent="0.3">
      <c r="A21" s="93" t="s">
        <v>52</v>
      </c>
      <c r="B21" s="550"/>
      <c r="C21" s="551"/>
      <c r="D21" s="551"/>
      <c r="E21" s="551"/>
      <c r="F21" s="522"/>
      <c r="G21" s="552"/>
      <c r="H21" s="552"/>
      <c r="I21" s="552"/>
      <c r="J21" s="552"/>
      <c r="K21" s="552"/>
      <c r="L21" s="552"/>
      <c r="M21" s="522"/>
      <c r="N21" s="552"/>
      <c r="O21" s="552"/>
      <c r="P21" s="552"/>
      <c r="Q21" s="511"/>
      <c r="R21" s="407"/>
    </row>
    <row r="22" spans="1:18" ht="30" customHeight="1" x14ac:dyDescent="0.3">
      <c r="A22" s="93" t="s">
        <v>53</v>
      </c>
      <c r="B22" s="550"/>
      <c r="C22" s="551"/>
      <c r="D22" s="551"/>
      <c r="E22" s="551"/>
      <c r="F22" s="522"/>
      <c r="G22" s="552"/>
      <c r="H22" s="552"/>
      <c r="I22" s="552"/>
      <c r="J22" s="552"/>
      <c r="K22" s="552"/>
      <c r="L22" s="552"/>
      <c r="M22" s="522"/>
      <c r="N22" s="552"/>
      <c r="O22" s="552"/>
      <c r="P22" s="552"/>
      <c r="Q22" s="511"/>
      <c r="R22" s="407"/>
    </row>
    <row r="23" spans="1:18" ht="30" customHeight="1" x14ac:dyDescent="0.3">
      <c r="A23" s="93" t="s">
        <v>54</v>
      </c>
      <c r="B23" s="550"/>
      <c r="C23" s="551"/>
      <c r="D23" s="551"/>
      <c r="E23" s="551"/>
      <c r="F23" s="522"/>
      <c r="G23" s="552"/>
      <c r="H23" s="552"/>
      <c r="I23" s="552"/>
      <c r="J23" s="552"/>
      <c r="K23" s="552"/>
      <c r="L23" s="552"/>
      <c r="M23" s="522"/>
      <c r="N23" s="552"/>
      <c r="O23" s="552"/>
      <c r="P23" s="552"/>
      <c r="Q23" s="511"/>
      <c r="R23" s="407"/>
    </row>
    <row r="24" spans="1:18" ht="30" customHeight="1" x14ac:dyDescent="0.3">
      <c r="A24" s="93" t="s">
        <v>55</v>
      </c>
      <c r="B24" s="550"/>
      <c r="C24" s="551"/>
      <c r="D24" s="551"/>
      <c r="E24" s="551"/>
      <c r="F24" s="522"/>
      <c r="G24" s="552"/>
      <c r="H24" s="552"/>
      <c r="I24" s="552"/>
      <c r="J24" s="552"/>
      <c r="K24" s="552"/>
      <c r="L24" s="552"/>
      <c r="M24" s="522"/>
      <c r="N24" s="552"/>
      <c r="O24" s="552"/>
      <c r="P24" s="552"/>
      <c r="Q24" s="511"/>
      <c r="R24" s="407"/>
    </row>
    <row r="25" spans="1:18" ht="30" customHeight="1" x14ac:dyDescent="0.3">
      <c r="A25" s="93" t="s">
        <v>56</v>
      </c>
      <c r="B25" s="550"/>
      <c r="C25" s="551"/>
      <c r="D25" s="551"/>
      <c r="E25" s="551"/>
      <c r="F25" s="522"/>
      <c r="G25" s="552"/>
      <c r="H25" s="552"/>
      <c r="I25" s="552"/>
      <c r="J25" s="552"/>
      <c r="K25" s="552"/>
      <c r="L25" s="552"/>
      <c r="M25" s="522"/>
      <c r="N25" s="552"/>
      <c r="O25" s="552"/>
      <c r="P25" s="552"/>
      <c r="Q25" s="511"/>
      <c r="R25" s="407"/>
    </row>
    <row r="26" spans="1:18" ht="30" customHeight="1" x14ac:dyDescent="0.3">
      <c r="A26" s="93" t="s">
        <v>57</v>
      </c>
      <c r="B26" s="550"/>
      <c r="C26" s="551"/>
      <c r="D26" s="551"/>
      <c r="E26" s="551"/>
      <c r="F26" s="522"/>
      <c r="G26" s="552"/>
      <c r="H26" s="552"/>
      <c r="I26" s="552"/>
      <c r="J26" s="552"/>
      <c r="K26" s="552"/>
      <c r="L26" s="552"/>
      <c r="M26" s="522"/>
      <c r="N26" s="552"/>
      <c r="O26" s="552"/>
      <c r="P26" s="552"/>
      <c r="Q26" s="511"/>
      <c r="R26" s="407"/>
    </row>
    <row r="27" spans="1:18" ht="30" customHeight="1" x14ac:dyDescent="0.3">
      <c r="A27" s="93" t="s">
        <v>58</v>
      </c>
      <c r="B27" s="550"/>
      <c r="C27" s="551"/>
      <c r="D27" s="551"/>
      <c r="E27" s="551"/>
      <c r="F27" s="522"/>
      <c r="G27" s="552"/>
      <c r="H27" s="552"/>
      <c r="I27" s="552"/>
      <c r="J27" s="552"/>
      <c r="K27" s="552"/>
      <c r="L27" s="552"/>
      <c r="M27" s="522"/>
      <c r="N27" s="552"/>
      <c r="O27" s="552"/>
      <c r="P27" s="552"/>
      <c r="Q27" s="511"/>
      <c r="R27" s="407"/>
    </row>
    <row r="28" spans="1:18" ht="30" customHeight="1" x14ac:dyDescent="0.3">
      <c r="A28" s="93" t="s">
        <v>59</v>
      </c>
      <c r="B28" s="550"/>
      <c r="C28" s="551"/>
      <c r="D28" s="551"/>
      <c r="E28" s="551"/>
      <c r="F28" s="522"/>
      <c r="G28" s="552"/>
      <c r="H28" s="552"/>
      <c r="I28" s="552"/>
      <c r="J28" s="552"/>
      <c r="K28" s="552"/>
      <c r="L28" s="552"/>
      <c r="M28" s="522"/>
      <c r="N28" s="552"/>
      <c r="O28" s="552"/>
      <c r="P28" s="552"/>
      <c r="Q28" s="511"/>
      <c r="R28" s="407"/>
    </row>
    <row r="29" spans="1:18" ht="30" customHeight="1" x14ac:dyDescent="0.3">
      <c r="A29" s="93" t="s">
        <v>60</v>
      </c>
      <c r="B29" s="550"/>
      <c r="C29" s="551"/>
      <c r="D29" s="551"/>
      <c r="E29" s="551"/>
      <c r="F29" s="522"/>
      <c r="G29" s="552"/>
      <c r="H29" s="552"/>
      <c r="I29" s="552"/>
      <c r="J29" s="552"/>
      <c r="K29" s="552"/>
      <c r="L29" s="552"/>
      <c r="M29" s="522"/>
      <c r="N29" s="552"/>
      <c r="O29" s="552"/>
      <c r="P29" s="552"/>
      <c r="Q29" s="511"/>
      <c r="R29" s="407"/>
    </row>
    <row r="30" spans="1:18" ht="30" customHeight="1" x14ac:dyDescent="0.3">
      <c r="A30" s="93" t="s">
        <v>61</v>
      </c>
      <c r="B30" s="550"/>
      <c r="C30" s="551"/>
      <c r="D30" s="551"/>
      <c r="E30" s="551"/>
      <c r="F30" s="522"/>
      <c r="G30" s="552"/>
      <c r="H30" s="552"/>
      <c r="I30" s="552"/>
      <c r="J30" s="552"/>
      <c r="K30" s="552"/>
      <c r="L30" s="552"/>
      <c r="M30" s="522"/>
      <c r="N30" s="552"/>
      <c r="O30" s="552"/>
      <c r="P30" s="552"/>
      <c r="Q30" s="511"/>
      <c r="R30" s="407"/>
    </row>
    <row r="31" spans="1:18" ht="30" customHeight="1" x14ac:dyDescent="0.3">
      <c r="A31" s="93" t="s">
        <v>62</v>
      </c>
      <c r="B31" s="550"/>
      <c r="C31" s="551"/>
      <c r="D31" s="551"/>
      <c r="E31" s="551"/>
      <c r="F31" s="522"/>
      <c r="G31" s="552"/>
      <c r="H31" s="552"/>
      <c r="I31" s="552"/>
      <c r="J31" s="552"/>
      <c r="K31" s="552"/>
      <c r="L31" s="552"/>
      <c r="M31" s="522"/>
      <c r="N31" s="552"/>
      <c r="O31" s="552"/>
      <c r="P31" s="552"/>
      <c r="Q31" s="511"/>
      <c r="R31" s="407"/>
    </row>
    <row r="32" spans="1:18" ht="30" customHeight="1" x14ac:dyDescent="0.3">
      <c r="A32" s="93" t="s">
        <v>63</v>
      </c>
      <c r="B32" s="550"/>
      <c r="C32" s="551"/>
      <c r="D32" s="551"/>
      <c r="E32" s="551"/>
      <c r="F32" s="522"/>
      <c r="G32" s="552"/>
      <c r="H32" s="552"/>
      <c r="I32" s="552"/>
      <c r="J32" s="552"/>
      <c r="K32" s="552"/>
      <c r="L32" s="552"/>
      <c r="M32" s="522"/>
      <c r="N32" s="552"/>
      <c r="O32" s="552"/>
      <c r="P32" s="552"/>
      <c r="Q32" s="511"/>
      <c r="R32" s="407"/>
    </row>
    <row r="33" spans="1:18" ht="30" customHeight="1" x14ac:dyDescent="0.3">
      <c r="A33" s="93" t="s">
        <v>64</v>
      </c>
      <c r="B33" s="550"/>
      <c r="C33" s="551"/>
      <c r="D33" s="551"/>
      <c r="E33" s="551"/>
      <c r="F33" s="522"/>
      <c r="G33" s="552"/>
      <c r="H33" s="552"/>
      <c r="I33" s="552"/>
      <c r="J33" s="552"/>
      <c r="K33" s="552"/>
      <c r="L33" s="552"/>
      <c r="M33" s="522"/>
      <c r="N33" s="552"/>
      <c r="O33" s="552"/>
      <c r="P33" s="552"/>
      <c r="Q33" s="511"/>
      <c r="R33" s="407"/>
    </row>
    <row r="34" spans="1:18" ht="30" customHeight="1" x14ac:dyDescent="0.3">
      <c r="A34" s="93" t="s">
        <v>65</v>
      </c>
      <c r="B34" s="550"/>
      <c r="C34" s="551"/>
      <c r="D34" s="551"/>
      <c r="E34" s="551"/>
      <c r="F34" s="522"/>
      <c r="G34" s="552"/>
      <c r="H34" s="552"/>
      <c r="I34" s="552"/>
      <c r="J34" s="552"/>
      <c r="K34" s="552"/>
      <c r="L34" s="552"/>
      <c r="M34" s="522"/>
      <c r="N34" s="552"/>
      <c r="O34" s="552"/>
      <c r="P34" s="552"/>
      <c r="Q34" s="511"/>
      <c r="R34" s="407"/>
    </row>
    <row r="35" spans="1:18" ht="30" customHeight="1" x14ac:dyDescent="0.3">
      <c r="A35" s="93" t="s">
        <v>66</v>
      </c>
      <c r="B35" s="550"/>
      <c r="C35" s="551"/>
      <c r="D35" s="551"/>
      <c r="E35" s="551"/>
      <c r="F35" s="522"/>
      <c r="G35" s="552"/>
      <c r="H35" s="552"/>
      <c r="I35" s="552"/>
      <c r="J35" s="552"/>
      <c r="K35" s="552"/>
      <c r="L35" s="552"/>
      <c r="M35" s="522"/>
      <c r="N35" s="552"/>
      <c r="O35" s="552"/>
      <c r="P35" s="552"/>
      <c r="Q35" s="511"/>
      <c r="R35" s="407"/>
    </row>
    <row r="36" spans="1:18" ht="30" customHeight="1" x14ac:dyDescent="0.3">
      <c r="A36" s="93" t="s">
        <v>67</v>
      </c>
      <c r="B36" s="550"/>
      <c r="C36" s="551"/>
      <c r="D36" s="551"/>
      <c r="E36" s="551"/>
      <c r="F36" s="522"/>
      <c r="G36" s="552"/>
      <c r="H36" s="552"/>
      <c r="I36" s="552"/>
      <c r="J36" s="552"/>
      <c r="K36" s="552"/>
      <c r="L36" s="552"/>
      <c r="M36" s="522"/>
      <c r="N36" s="552"/>
      <c r="O36" s="552"/>
      <c r="P36" s="552"/>
      <c r="Q36" s="511"/>
      <c r="R36" s="407"/>
    </row>
    <row r="37" spans="1:18" ht="30" customHeight="1" x14ac:dyDescent="0.3">
      <c r="A37" s="93" t="s">
        <v>68</v>
      </c>
      <c r="B37" s="550"/>
      <c r="C37" s="551"/>
      <c r="D37" s="551"/>
      <c r="E37" s="551"/>
      <c r="F37" s="522"/>
      <c r="G37" s="552"/>
      <c r="H37" s="552"/>
      <c r="I37" s="552"/>
      <c r="J37" s="552"/>
      <c r="K37" s="552"/>
      <c r="L37" s="552"/>
      <c r="M37" s="522"/>
      <c r="N37" s="552"/>
      <c r="O37" s="552"/>
      <c r="P37" s="552"/>
      <c r="Q37" s="511"/>
      <c r="R37" s="407"/>
    </row>
    <row r="38" spans="1:18" ht="30" customHeight="1" x14ac:dyDescent="0.3">
      <c r="A38" s="93" t="s">
        <v>69</v>
      </c>
      <c r="B38" s="550"/>
      <c r="C38" s="551"/>
      <c r="D38" s="551"/>
      <c r="E38" s="551"/>
      <c r="F38" s="522"/>
      <c r="G38" s="552"/>
      <c r="H38" s="552"/>
      <c r="I38" s="552"/>
      <c r="J38" s="552"/>
      <c r="K38" s="552"/>
      <c r="L38" s="552"/>
      <c r="M38" s="522"/>
      <c r="N38" s="552"/>
      <c r="O38" s="552"/>
      <c r="P38" s="552"/>
      <c r="Q38" s="511"/>
      <c r="R38" s="407"/>
    </row>
    <row r="39" spans="1:18" ht="12" customHeight="1" x14ac:dyDescent="0.3">
      <c r="A39" s="374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6"/>
    </row>
    <row r="40" spans="1:18" ht="14.4" customHeight="1" x14ac:dyDescent="0.3">
      <c r="A40" s="202">
        <v>45292</v>
      </c>
      <c r="B40" s="203"/>
      <c r="C40" s="204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10" t="s">
        <v>116</v>
      </c>
    </row>
    <row r="41" spans="1:18" ht="7.95" customHeight="1" x14ac:dyDescent="0.3">
      <c r="A41" s="368"/>
      <c r="B41" s="369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</row>
    <row r="42" spans="1:18" ht="15" hidden="1" customHeight="1" x14ac:dyDescent="0.3">
      <c r="A42" s="370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0"/>
    </row>
    <row r="43" spans="1:18" ht="21" hidden="1" customHeight="1" x14ac:dyDescent="0.3">
      <c r="A43" s="372"/>
      <c r="B43" s="372"/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</row>
    <row r="44" spans="1:18" ht="21" hidden="1" customHeight="1" x14ac:dyDescent="0.3">
      <c r="A44" s="372"/>
      <c r="B44" s="372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  <c r="R44" s="372"/>
    </row>
    <row r="45" spans="1:18" ht="21" hidden="1" customHeight="1" x14ac:dyDescent="0.3">
      <c r="A45" s="372"/>
      <c r="B45" s="372"/>
      <c r="C45" s="372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  <c r="R45" s="372"/>
    </row>
    <row r="46" spans="1:18" ht="21" hidden="1" customHeight="1" x14ac:dyDescent="0.3">
      <c r="A46" s="372"/>
      <c r="B46" s="372"/>
      <c r="C46" s="372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2"/>
      <c r="O46" s="372"/>
      <c r="P46" s="372"/>
      <c r="Q46" s="372"/>
      <c r="R46" s="372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zoomScaleNormal="100" workbookViewId="0">
      <selection activeCell="Q36" sqref="Q36:R36"/>
    </sheetView>
  </sheetViews>
  <sheetFormatPr defaultColWidth="0" defaultRowHeight="15" customHeight="1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ht="21" x14ac:dyDescent="0.3">
      <c r="A2" s="1"/>
      <c r="B2" s="2"/>
      <c r="C2" s="2"/>
      <c r="D2" s="2"/>
      <c r="E2" s="356" t="s">
        <v>0</v>
      </c>
      <c r="F2" s="357"/>
      <c r="G2" s="357"/>
      <c r="H2" s="357"/>
      <c r="I2" s="357"/>
      <c r="J2" s="357"/>
      <c r="K2" s="357"/>
      <c r="L2" s="357"/>
      <c r="M2" s="357"/>
      <c r="N2" s="357"/>
      <c r="O2" s="3"/>
      <c r="P2" s="3"/>
      <c r="Q2" s="3"/>
      <c r="R2" s="4"/>
    </row>
    <row r="3" spans="1:18" ht="22.5" customHeight="1" x14ac:dyDescent="0.3">
      <c r="A3" s="5"/>
      <c r="B3" s="6"/>
      <c r="C3" s="6"/>
      <c r="D3" s="6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441" t="s">
        <v>117</v>
      </c>
      <c r="P3" s="360"/>
      <c r="Q3" s="360"/>
      <c r="R3" s="361"/>
    </row>
    <row r="4" spans="1:18" ht="15" customHeight="1" x14ac:dyDescent="0.3">
      <c r="A4" s="5"/>
      <c r="B4" s="6"/>
      <c r="C4" s="6"/>
      <c r="D4" s="6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62"/>
      <c r="P4" s="362"/>
      <c r="Q4" s="362"/>
      <c r="R4" s="361"/>
    </row>
    <row r="5" spans="1:18" ht="15" customHeight="1" x14ac:dyDescent="0.3">
      <c r="A5" s="5"/>
      <c r="B5" s="6"/>
      <c r="C5" s="6"/>
      <c r="D5" s="6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62"/>
      <c r="P5" s="362"/>
      <c r="Q5" s="362"/>
      <c r="R5" s="361"/>
    </row>
    <row r="6" spans="1:18" ht="15" customHeight="1" x14ac:dyDescent="0.3">
      <c r="A6" s="5"/>
      <c r="B6" s="6"/>
      <c r="C6" s="7" t="s">
        <v>1</v>
      </c>
      <c r="D6" s="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60"/>
      <c r="P6" s="360"/>
      <c r="Q6" s="360"/>
      <c r="R6" s="361"/>
    </row>
    <row r="7" spans="1:18" ht="15.75" customHeight="1" x14ac:dyDescent="0.3">
      <c r="A7" s="5"/>
      <c r="B7" s="9"/>
      <c r="C7" s="9"/>
      <c r="D7" s="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62"/>
      <c r="P7" s="362"/>
      <c r="Q7" s="362"/>
      <c r="R7" s="361"/>
    </row>
    <row r="8" spans="1:18" ht="23.4" x14ac:dyDescent="0.45">
      <c r="A8" s="363" t="s">
        <v>2</v>
      </c>
      <c r="B8" s="364"/>
      <c r="C8" s="364"/>
      <c r="D8" s="364"/>
      <c r="E8" s="150">
        <f>'Missouri Cover'!$BP$2</f>
        <v>2024</v>
      </c>
      <c r="F8" s="388" t="s">
        <v>118</v>
      </c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90"/>
    </row>
    <row r="9" spans="1:18" ht="18" customHeight="1" x14ac:dyDescent="0.3">
      <c r="A9" s="351" t="s">
        <v>3</v>
      </c>
      <c r="B9" s="352"/>
      <c r="C9" s="352"/>
      <c r="D9" s="352"/>
      <c r="E9" s="352"/>
      <c r="F9" s="352"/>
      <c r="G9" s="353"/>
      <c r="H9" s="353"/>
      <c r="I9" s="352"/>
      <c r="J9" s="352"/>
      <c r="K9" s="352"/>
      <c r="L9" s="354"/>
      <c r="M9" s="355" t="s">
        <v>4</v>
      </c>
      <c r="N9" s="181"/>
      <c r="O9" s="181"/>
      <c r="P9" s="181"/>
      <c r="Q9" s="181"/>
      <c r="R9" s="182"/>
    </row>
    <row r="10" spans="1:18" ht="30" customHeight="1" x14ac:dyDescent="0.3">
      <c r="A10" s="342" t="str">
        <f>IF('Missouri Cover'!$H$38="","",'Missouri Cover'!$H$38)</f>
        <v/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4"/>
      <c r="M10" s="345" t="str">
        <f>'Missouri Cover'!$AM$38</f>
        <v/>
      </c>
      <c r="N10" s="287"/>
      <c r="O10" s="287"/>
      <c r="P10" s="287"/>
      <c r="Q10" s="287"/>
      <c r="R10" s="289"/>
    </row>
    <row r="11" spans="1:18" ht="18" customHeight="1" x14ac:dyDescent="0.3">
      <c r="A11" s="553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5"/>
    </row>
    <row r="12" spans="1:18" ht="34.5" customHeight="1" x14ac:dyDescent="0.3">
      <c r="A12" s="556" t="s">
        <v>97</v>
      </c>
      <c r="B12" s="557" t="s">
        <v>114</v>
      </c>
      <c r="C12" s="558"/>
      <c r="D12" s="558"/>
      <c r="E12" s="558"/>
      <c r="F12" s="381" t="s">
        <v>115</v>
      </c>
      <c r="G12" s="382"/>
      <c r="H12" s="382"/>
      <c r="I12" s="382"/>
      <c r="J12" s="382"/>
      <c r="K12" s="382"/>
      <c r="L12" s="382"/>
      <c r="M12" s="384"/>
      <c r="N12" s="384"/>
      <c r="O12" s="384"/>
      <c r="P12" s="384"/>
      <c r="Q12" s="384"/>
      <c r="R12" s="385"/>
    </row>
    <row r="13" spans="1:18" ht="34.5" customHeight="1" x14ac:dyDescent="0.3">
      <c r="A13" s="544"/>
      <c r="B13" s="559"/>
      <c r="C13" s="560"/>
      <c r="D13" s="560"/>
      <c r="E13" s="560"/>
      <c r="F13" s="561"/>
      <c r="G13" s="562"/>
      <c r="H13" s="562"/>
      <c r="I13" s="562"/>
      <c r="J13" s="562"/>
      <c r="K13" s="562"/>
      <c r="L13" s="562"/>
      <c r="M13" s="561"/>
      <c r="N13" s="562"/>
      <c r="O13" s="562"/>
      <c r="P13" s="563"/>
      <c r="Q13" s="564"/>
      <c r="R13" s="565"/>
    </row>
    <row r="14" spans="1:18" ht="30" customHeight="1" x14ac:dyDescent="0.3">
      <c r="A14" s="93" t="s">
        <v>45</v>
      </c>
      <c r="B14" s="550"/>
      <c r="C14" s="551"/>
      <c r="D14" s="551"/>
      <c r="E14" s="551"/>
      <c r="F14" s="522"/>
      <c r="G14" s="552"/>
      <c r="H14" s="552"/>
      <c r="I14" s="552"/>
      <c r="J14" s="552"/>
      <c r="K14" s="552"/>
      <c r="L14" s="552"/>
      <c r="M14" s="522"/>
      <c r="N14" s="552"/>
      <c r="O14" s="552"/>
      <c r="P14" s="552"/>
      <c r="Q14" s="511"/>
      <c r="R14" s="407"/>
    </row>
    <row r="15" spans="1:18" ht="30" customHeight="1" x14ac:dyDescent="0.3">
      <c r="A15" s="93" t="s">
        <v>46</v>
      </c>
      <c r="B15" s="550"/>
      <c r="C15" s="551"/>
      <c r="D15" s="551"/>
      <c r="E15" s="551"/>
      <c r="F15" s="522"/>
      <c r="G15" s="552"/>
      <c r="H15" s="552"/>
      <c r="I15" s="552"/>
      <c r="J15" s="552"/>
      <c r="K15" s="552"/>
      <c r="L15" s="552"/>
      <c r="M15" s="522"/>
      <c r="N15" s="552"/>
      <c r="O15" s="552"/>
      <c r="P15" s="552"/>
      <c r="Q15" s="511"/>
      <c r="R15" s="407"/>
    </row>
    <row r="16" spans="1:18" ht="30" customHeight="1" x14ac:dyDescent="0.3">
      <c r="A16" s="93" t="s">
        <v>47</v>
      </c>
      <c r="B16" s="550"/>
      <c r="C16" s="551"/>
      <c r="D16" s="551"/>
      <c r="E16" s="551"/>
      <c r="F16" s="522"/>
      <c r="G16" s="552"/>
      <c r="H16" s="552"/>
      <c r="I16" s="552"/>
      <c r="J16" s="552"/>
      <c r="K16" s="552"/>
      <c r="L16" s="552"/>
      <c r="M16" s="522"/>
      <c r="N16" s="552"/>
      <c r="O16" s="552"/>
      <c r="P16" s="552"/>
      <c r="Q16" s="511"/>
      <c r="R16" s="407"/>
    </row>
    <row r="17" spans="1:18" ht="30" customHeight="1" x14ac:dyDescent="0.3">
      <c r="A17" s="93" t="s">
        <v>48</v>
      </c>
      <c r="B17" s="550"/>
      <c r="C17" s="551"/>
      <c r="D17" s="551"/>
      <c r="E17" s="551"/>
      <c r="F17" s="522"/>
      <c r="G17" s="552"/>
      <c r="H17" s="552"/>
      <c r="I17" s="552"/>
      <c r="J17" s="552"/>
      <c r="K17" s="552"/>
      <c r="L17" s="552"/>
      <c r="M17" s="522"/>
      <c r="N17" s="552"/>
      <c r="O17" s="552"/>
      <c r="P17" s="552"/>
      <c r="Q17" s="511"/>
      <c r="R17" s="407"/>
    </row>
    <row r="18" spans="1:18" ht="30" customHeight="1" x14ac:dyDescent="0.3">
      <c r="A18" s="93" t="s">
        <v>49</v>
      </c>
      <c r="B18" s="550"/>
      <c r="C18" s="551"/>
      <c r="D18" s="551"/>
      <c r="E18" s="551"/>
      <c r="F18" s="522"/>
      <c r="G18" s="552"/>
      <c r="H18" s="552"/>
      <c r="I18" s="552"/>
      <c r="J18" s="552"/>
      <c r="K18" s="552"/>
      <c r="L18" s="552"/>
      <c r="M18" s="522"/>
      <c r="N18" s="552"/>
      <c r="O18" s="552"/>
      <c r="P18" s="552"/>
      <c r="Q18" s="511"/>
      <c r="R18" s="407"/>
    </row>
    <row r="19" spans="1:18" ht="30" customHeight="1" x14ac:dyDescent="0.3">
      <c r="A19" s="93" t="s">
        <v>50</v>
      </c>
      <c r="B19" s="550"/>
      <c r="C19" s="551"/>
      <c r="D19" s="551"/>
      <c r="E19" s="551"/>
      <c r="F19" s="522"/>
      <c r="G19" s="552"/>
      <c r="H19" s="552"/>
      <c r="I19" s="552"/>
      <c r="J19" s="552"/>
      <c r="K19" s="552"/>
      <c r="L19" s="552"/>
      <c r="M19" s="522"/>
      <c r="N19" s="552"/>
      <c r="O19" s="552"/>
      <c r="P19" s="552"/>
      <c r="Q19" s="511"/>
      <c r="R19" s="407"/>
    </row>
    <row r="20" spans="1:18" ht="30" customHeight="1" x14ac:dyDescent="0.3">
      <c r="A20" s="93" t="s">
        <v>51</v>
      </c>
      <c r="B20" s="550"/>
      <c r="C20" s="551"/>
      <c r="D20" s="551"/>
      <c r="E20" s="551"/>
      <c r="F20" s="522"/>
      <c r="G20" s="552"/>
      <c r="H20" s="552"/>
      <c r="I20" s="552"/>
      <c r="J20" s="552"/>
      <c r="K20" s="552"/>
      <c r="L20" s="552"/>
      <c r="M20" s="522"/>
      <c r="N20" s="552"/>
      <c r="O20" s="552"/>
      <c r="P20" s="552"/>
      <c r="Q20" s="511"/>
      <c r="R20" s="407"/>
    </row>
    <row r="21" spans="1:18" ht="30" customHeight="1" x14ac:dyDescent="0.3">
      <c r="A21" s="93" t="s">
        <v>52</v>
      </c>
      <c r="B21" s="550"/>
      <c r="C21" s="551"/>
      <c r="D21" s="551"/>
      <c r="E21" s="551"/>
      <c r="F21" s="522"/>
      <c r="G21" s="552"/>
      <c r="H21" s="552"/>
      <c r="I21" s="552"/>
      <c r="J21" s="552"/>
      <c r="K21" s="552"/>
      <c r="L21" s="552"/>
      <c r="M21" s="522"/>
      <c r="N21" s="552"/>
      <c r="O21" s="552"/>
      <c r="P21" s="552"/>
      <c r="Q21" s="511"/>
      <c r="R21" s="407"/>
    </row>
    <row r="22" spans="1:18" ht="30" customHeight="1" x14ac:dyDescent="0.3">
      <c r="A22" s="93" t="s">
        <v>53</v>
      </c>
      <c r="B22" s="550"/>
      <c r="C22" s="551"/>
      <c r="D22" s="551"/>
      <c r="E22" s="551"/>
      <c r="F22" s="522"/>
      <c r="G22" s="552"/>
      <c r="H22" s="552"/>
      <c r="I22" s="552"/>
      <c r="J22" s="552"/>
      <c r="K22" s="552"/>
      <c r="L22" s="552"/>
      <c r="M22" s="522"/>
      <c r="N22" s="552"/>
      <c r="O22" s="552"/>
      <c r="P22" s="552"/>
      <c r="Q22" s="511"/>
      <c r="R22" s="407"/>
    </row>
    <row r="23" spans="1:18" ht="30" customHeight="1" x14ac:dyDescent="0.3">
      <c r="A23" s="93" t="s">
        <v>54</v>
      </c>
      <c r="B23" s="550"/>
      <c r="C23" s="551"/>
      <c r="D23" s="551"/>
      <c r="E23" s="551"/>
      <c r="F23" s="522"/>
      <c r="G23" s="552"/>
      <c r="H23" s="552"/>
      <c r="I23" s="552"/>
      <c r="J23" s="552"/>
      <c r="K23" s="552"/>
      <c r="L23" s="552"/>
      <c r="M23" s="522"/>
      <c r="N23" s="552"/>
      <c r="O23" s="552"/>
      <c r="P23" s="552"/>
      <c r="Q23" s="511"/>
      <c r="R23" s="407"/>
    </row>
    <row r="24" spans="1:18" ht="30" customHeight="1" x14ac:dyDescent="0.3">
      <c r="A24" s="93" t="s">
        <v>55</v>
      </c>
      <c r="B24" s="550"/>
      <c r="C24" s="551"/>
      <c r="D24" s="551"/>
      <c r="E24" s="551"/>
      <c r="F24" s="522"/>
      <c r="G24" s="552"/>
      <c r="H24" s="552"/>
      <c r="I24" s="552"/>
      <c r="J24" s="552"/>
      <c r="K24" s="552"/>
      <c r="L24" s="552"/>
      <c r="M24" s="522"/>
      <c r="N24" s="552"/>
      <c r="O24" s="552"/>
      <c r="P24" s="552"/>
      <c r="Q24" s="511"/>
      <c r="R24" s="407"/>
    </row>
    <row r="25" spans="1:18" ht="30" customHeight="1" x14ac:dyDescent="0.3">
      <c r="A25" s="93" t="s">
        <v>56</v>
      </c>
      <c r="B25" s="550"/>
      <c r="C25" s="551"/>
      <c r="D25" s="551"/>
      <c r="E25" s="551"/>
      <c r="F25" s="522"/>
      <c r="G25" s="552"/>
      <c r="H25" s="552"/>
      <c r="I25" s="552"/>
      <c r="J25" s="552"/>
      <c r="K25" s="552"/>
      <c r="L25" s="552"/>
      <c r="M25" s="522"/>
      <c r="N25" s="552"/>
      <c r="O25" s="552"/>
      <c r="P25" s="552"/>
      <c r="Q25" s="511"/>
      <c r="R25" s="407"/>
    </row>
    <row r="26" spans="1:18" ht="30" customHeight="1" x14ac:dyDescent="0.3">
      <c r="A26" s="93" t="s">
        <v>57</v>
      </c>
      <c r="B26" s="550"/>
      <c r="C26" s="551"/>
      <c r="D26" s="551"/>
      <c r="E26" s="551"/>
      <c r="F26" s="522"/>
      <c r="G26" s="552"/>
      <c r="H26" s="552"/>
      <c r="I26" s="552"/>
      <c r="J26" s="552"/>
      <c r="K26" s="552"/>
      <c r="L26" s="552"/>
      <c r="M26" s="522"/>
      <c r="N26" s="552"/>
      <c r="O26" s="552"/>
      <c r="P26" s="552"/>
      <c r="Q26" s="511"/>
      <c r="R26" s="407"/>
    </row>
    <row r="27" spans="1:18" ht="30" customHeight="1" x14ac:dyDescent="0.3">
      <c r="A27" s="93" t="s">
        <v>58</v>
      </c>
      <c r="B27" s="550"/>
      <c r="C27" s="551"/>
      <c r="D27" s="551"/>
      <c r="E27" s="551"/>
      <c r="F27" s="522"/>
      <c r="G27" s="552"/>
      <c r="H27" s="552"/>
      <c r="I27" s="552"/>
      <c r="J27" s="552"/>
      <c r="K27" s="552"/>
      <c r="L27" s="552"/>
      <c r="M27" s="522"/>
      <c r="N27" s="552"/>
      <c r="O27" s="552"/>
      <c r="P27" s="552"/>
      <c r="Q27" s="511"/>
      <c r="R27" s="407"/>
    </row>
    <row r="28" spans="1:18" ht="30" customHeight="1" x14ac:dyDescent="0.3">
      <c r="A28" s="93" t="s">
        <v>59</v>
      </c>
      <c r="B28" s="550"/>
      <c r="C28" s="551"/>
      <c r="D28" s="551"/>
      <c r="E28" s="551"/>
      <c r="F28" s="522"/>
      <c r="G28" s="552"/>
      <c r="H28" s="552"/>
      <c r="I28" s="552"/>
      <c r="J28" s="552"/>
      <c r="K28" s="552"/>
      <c r="L28" s="552"/>
      <c r="M28" s="522"/>
      <c r="N28" s="552"/>
      <c r="O28" s="552"/>
      <c r="P28" s="552"/>
      <c r="Q28" s="511"/>
      <c r="R28" s="407"/>
    </row>
    <row r="29" spans="1:18" ht="30" customHeight="1" x14ac:dyDescent="0.3">
      <c r="A29" s="93" t="s">
        <v>60</v>
      </c>
      <c r="B29" s="550"/>
      <c r="C29" s="551"/>
      <c r="D29" s="551"/>
      <c r="E29" s="551"/>
      <c r="F29" s="522"/>
      <c r="G29" s="552"/>
      <c r="H29" s="552"/>
      <c r="I29" s="552"/>
      <c r="J29" s="552"/>
      <c r="K29" s="552"/>
      <c r="L29" s="552"/>
      <c r="M29" s="522"/>
      <c r="N29" s="552"/>
      <c r="O29" s="552"/>
      <c r="P29" s="552"/>
      <c r="Q29" s="511"/>
      <c r="R29" s="407"/>
    </row>
    <row r="30" spans="1:18" ht="30" customHeight="1" x14ac:dyDescent="0.3">
      <c r="A30" s="93" t="s">
        <v>61</v>
      </c>
      <c r="B30" s="550"/>
      <c r="C30" s="551"/>
      <c r="D30" s="551"/>
      <c r="E30" s="551"/>
      <c r="F30" s="522"/>
      <c r="G30" s="552"/>
      <c r="H30" s="552"/>
      <c r="I30" s="552"/>
      <c r="J30" s="552"/>
      <c r="K30" s="552"/>
      <c r="L30" s="552"/>
      <c r="M30" s="522"/>
      <c r="N30" s="552"/>
      <c r="O30" s="552"/>
      <c r="P30" s="552"/>
      <c r="Q30" s="511"/>
      <c r="R30" s="407"/>
    </row>
    <row r="31" spans="1:18" ht="30" customHeight="1" x14ac:dyDescent="0.3">
      <c r="A31" s="93" t="s">
        <v>62</v>
      </c>
      <c r="B31" s="550"/>
      <c r="C31" s="551"/>
      <c r="D31" s="551"/>
      <c r="E31" s="551"/>
      <c r="F31" s="522"/>
      <c r="G31" s="552"/>
      <c r="H31" s="552"/>
      <c r="I31" s="552"/>
      <c r="J31" s="552"/>
      <c r="K31" s="552"/>
      <c r="L31" s="552"/>
      <c r="M31" s="522"/>
      <c r="N31" s="552"/>
      <c r="O31" s="552"/>
      <c r="P31" s="552"/>
      <c r="Q31" s="511"/>
      <c r="R31" s="407"/>
    </row>
    <row r="32" spans="1:18" ht="30" customHeight="1" x14ac:dyDescent="0.3">
      <c r="A32" s="93" t="s">
        <v>63</v>
      </c>
      <c r="B32" s="550"/>
      <c r="C32" s="551"/>
      <c r="D32" s="551"/>
      <c r="E32" s="551"/>
      <c r="F32" s="522"/>
      <c r="G32" s="552"/>
      <c r="H32" s="552"/>
      <c r="I32" s="552"/>
      <c r="J32" s="552"/>
      <c r="K32" s="552"/>
      <c r="L32" s="552"/>
      <c r="M32" s="522"/>
      <c r="N32" s="552"/>
      <c r="O32" s="552"/>
      <c r="P32" s="552"/>
      <c r="Q32" s="511"/>
      <c r="R32" s="407"/>
    </row>
    <row r="33" spans="1:18" ht="30" customHeight="1" x14ac:dyDescent="0.3">
      <c r="A33" s="93" t="s">
        <v>64</v>
      </c>
      <c r="B33" s="550"/>
      <c r="C33" s="551"/>
      <c r="D33" s="551"/>
      <c r="E33" s="551"/>
      <c r="F33" s="522"/>
      <c r="G33" s="552"/>
      <c r="H33" s="552"/>
      <c r="I33" s="552"/>
      <c r="J33" s="552"/>
      <c r="K33" s="552"/>
      <c r="L33" s="552"/>
      <c r="M33" s="522"/>
      <c r="N33" s="552"/>
      <c r="O33" s="552"/>
      <c r="P33" s="552"/>
      <c r="Q33" s="511"/>
      <c r="R33" s="407"/>
    </row>
    <row r="34" spans="1:18" ht="30" customHeight="1" x14ac:dyDescent="0.3">
      <c r="A34" s="93" t="s">
        <v>65</v>
      </c>
      <c r="B34" s="550"/>
      <c r="C34" s="551"/>
      <c r="D34" s="551"/>
      <c r="E34" s="551"/>
      <c r="F34" s="522"/>
      <c r="G34" s="552"/>
      <c r="H34" s="552"/>
      <c r="I34" s="552"/>
      <c r="J34" s="552"/>
      <c r="K34" s="552"/>
      <c r="L34" s="552"/>
      <c r="M34" s="522"/>
      <c r="N34" s="552"/>
      <c r="O34" s="552"/>
      <c r="P34" s="552"/>
      <c r="Q34" s="511"/>
      <c r="R34" s="407"/>
    </row>
    <row r="35" spans="1:18" ht="30" customHeight="1" x14ac:dyDescent="0.3">
      <c r="A35" s="93" t="s">
        <v>66</v>
      </c>
      <c r="B35" s="550"/>
      <c r="C35" s="551"/>
      <c r="D35" s="551"/>
      <c r="E35" s="551"/>
      <c r="F35" s="522"/>
      <c r="G35" s="552"/>
      <c r="H35" s="552"/>
      <c r="I35" s="552"/>
      <c r="J35" s="552"/>
      <c r="K35" s="552"/>
      <c r="L35" s="552"/>
      <c r="M35" s="522"/>
      <c r="N35" s="552"/>
      <c r="O35" s="552"/>
      <c r="P35" s="552"/>
      <c r="Q35" s="511"/>
      <c r="R35" s="407"/>
    </row>
    <row r="36" spans="1:18" ht="30" customHeight="1" x14ac:dyDescent="0.3">
      <c r="A36" s="93" t="s">
        <v>67</v>
      </c>
      <c r="B36" s="550"/>
      <c r="C36" s="551"/>
      <c r="D36" s="551"/>
      <c r="E36" s="551"/>
      <c r="F36" s="522"/>
      <c r="G36" s="552"/>
      <c r="H36" s="552"/>
      <c r="I36" s="552"/>
      <c r="J36" s="552"/>
      <c r="K36" s="552"/>
      <c r="L36" s="552"/>
      <c r="M36" s="522"/>
      <c r="N36" s="552"/>
      <c r="O36" s="552"/>
      <c r="P36" s="552"/>
      <c r="Q36" s="511"/>
      <c r="R36" s="407"/>
    </row>
    <row r="37" spans="1:18" ht="30" customHeight="1" x14ac:dyDescent="0.3">
      <c r="A37" s="93" t="s">
        <v>68</v>
      </c>
      <c r="B37" s="550"/>
      <c r="C37" s="551"/>
      <c r="D37" s="551"/>
      <c r="E37" s="551"/>
      <c r="F37" s="522"/>
      <c r="G37" s="552"/>
      <c r="H37" s="552"/>
      <c r="I37" s="552"/>
      <c r="J37" s="552"/>
      <c r="K37" s="552"/>
      <c r="L37" s="552"/>
      <c r="M37" s="522"/>
      <c r="N37" s="552"/>
      <c r="O37" s="552"/>
      <c r="P37" s="552"/>
      <c r="Q37" s="511"/>
      <c r="R37" s="407"/>
    </row>
    <row r="38" spans="1:18" ht="30" customHeight="1" x14ac:dyDescent="0.3">
      <c r="A38" s="93" t="s">
        <v>69</v>
      </c>
      <c r="B38" s="550"/>
      <c r="C38" s="551"/>
      <c r="D38" s="551"/>
      <c r="E38" s="551"/>
      <c r="F38" s="522"/>
      <c r="G38" s="552"/>
      <c r="H38" s="552"/>
      <c r="I38" s="552"/>
      <c r="J38" s="552"/>
      <c r="K38" s="552"/>
      <c r="L38" s="552"/>
      <c r="M38" s="522"/>
      <c r="N38" s="552"/>
      <c r="O38" s="552"/>
      <c r="P38" s="552"/>
      <c r="Q38" s="511"/>
      <c r="R38" s="407"/>
    </row>
    <row r="39" spans="1:18" ht="9.6" customHeight="1" x14ac:dyDescent="0.3">
      <c r="A39" s="374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6"/>
    </row>
    <row r="40" spans="1:18" ht="14.4" customHeight="1" x14ac:dyDescent="0.3">
      <c r="A40" s="202">
        <v>45292</v>
      </c>
      <c r="B40" s="203"/>
      <c r="C40" s="204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10" t="s">
        <v>119</v>
      </c>
    </row>
    <row r="41" spans="1:18" ht="7.95" customHeight="1" x14ac:dyDescent="0.3">
      <c r="A41" s="368"/>
      <c r="B41" s="369"/>
      <c r="C41" s="369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</row>
    <row r="42" spans="1:18" ht="15" hidden="1" customHeight="1" x14ac:dyDescent="0.3">
      <c r="A42" s="370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0"/>
    </row>
    <row r="43" spans="1:18" ht="21" hidden="1" customHeight="1" x14ac:dyDescent="0.3">
      <c r="A43" s="372"/>
      <c r="B43" s="372"/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</row>
    <row r="44" spans="1:18" ht="21" hidden="1" customHeight="1" x14ac:dyDescent="0.3">
      <c r="A44" s="372"/>
      <c r="B44" s="372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  <c r="R44" s="372"/>
    </row>
    <row r="45" spans="1:18" ht="21" hidden="1" customHeight="1" x14ac:dyDescent="0.3">
      <c r="A45" s="372"/>
      <c r="B45" s="372"/>
      <c r="C45" s="372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  <c r="R45" s="372"/>
    </row>
    <row r="46" spans="1:18" ht="21" hidden="1" customHeight="1" x14ac:dyDescent="0.3">
      <c r="A46" s="372"/>
      <c r="B46" s="372"/>
      <c r="C46" s="372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2"/>
      <c r="O46" s="372"/>
      <c r="P46" s="372"/>
      <c r="Q46" s="372"/>
      <c r="R46" s="372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3NG</vt:lpstr>
      <vt:lpstr>Schedule 5</vt:lpstr>
      <vt:lpstr>Schedule 6NG</vt:lpstr>
      <vt:lpstr>Schedule 7</vt:lpstr>
      <vt:lpstr>Schedule 8</vt:lpstr>
      <vt:lpstr>Schedule 9</vt:lpstr>
      <vt:lpstr>Schedule 10</vt:lpstr>
      <vt:lpstr>Schedule 18NG</vt:lpstr>
      <vt:lpstr>'Schedule 1'!Print_Area</vt:lpstr>
      <vt:lpstr>'Schedule 10'!Print_Area</vt:lpstr>
      <vt:lpstr>'Schedule 18NG'!Print_Area</vt:lpstr>
      <vt:lpstr>'Schedule 2'!Print_Area</vt:lpstr>
      <vt:lpstr>'Schedule 3NG'!Print_Area</vt:lpstr>
      <vt:lpstr>'Schedule 5'!Print_Area</vt:lpstr>
      <vt:lpstr>'Schedule 6NG'!Print_Area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Jeffrey Smith</cp:lastModifiedBy>
  <dcterms:created xsi:type="dcterms:W3CDTF">2018-02-21T04:05:06Z</dcterms:created>
  <dcterms:modified xsi:type="dcterms:W3CDTF">2023-12-23T04:03:38Z</dcterms:modified>
</cp:coreProperties>
</file>