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chedules and Instructions\Combined Forms &amp; Schedules\"/>
    </mc:Choice>
  </mc:AlternateContent>
  <xr:revisionPtr revIDLastSave="0" documentId="13_ncr:1_{4C8E877D-B64A-48EA-B015-BE8590BAA14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issouri Cover" sheetId="22" r:id="rId1"/>
    <sheet name="Company_Name" sheetId="23" state="hidden" r:id="rId2"/>
    <sheet name="Schedule 1" sheetId="2" r:id="rId3"/>
    <sheet name="Schedule 2" sheetId="3" r:id="rId4"/>
    <sheet name="Schedule 3NG" sheetId="21" r:id="rId5"/>
    <sheet name="Schedule 5" sheetId="5" r:id="rId6"/>
    <sheet name="Schedule 6NG" sheetId="20" r:id="rId7"/>
    <sheet name="Schedule 7" sheetId="7" r:id="rId8"/>
    <sheet name="Schedule 8" sheetId="8" r:id="rId9"/>
    <sheet name="Schedule 9" sheetId="9" r:id="rId10"/>
    <sheet name="Schedule 10" sheetId="10" r:id="rId11"/>
    <sheet name="Schedule 18NG" sheetId="19" r:id="rId12"/>
  </sheets>
  <externalReferences>
    <externalReference r:id="rId13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2">'Schedule 1'!$A$1:$R$45</definedName>
    <definedName name="_xlnm.Print_Area" localSheetId="10">'Schedule 10'!$A$1:$AA$27</definedName>
    <definedName name="_xlnm.Print_Area" localSheetId="11">'Schedule 18NG'!$A$1:$R$66</definedName>
    <definedName name="_xlnm.Print_Area" localSheetId="3">'Schedule 2'!$A$1:$R$39</definedName>
    <definedName name="_xlnm.Print_Area" localSheetId="4">'Schedule 3NG'!$A$1:$R$70</definedName>
    <definedName name="_xlnm.Print_Area" localSheetId="5">'Schedule 5'!$A$1:$R$37</definedName>
    <definedName name="_xlnm.Print_Area" localSheetId="6">'Schedule 6NG'!$A$2:$R$214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" l="1"/>
  <c r="A10" i="19"/>
  <c r="A10" i="10"/>
  <c r="A10" i="9"/>
  <c r="A10" i="8"/>
  <c r="A10" i="7"/>
  <c r="A10" i="20"/>
  <c r="A10" i="5"/>
  <c r="A10" i="21"/>
  <c r="A10" i="3"/>
  <c r="AM38" i="22"/>
  <c r="M10" i="2" l="1"/>
  <c r="M10" i="5"/>
  <c r="P10" i="9"/>
  <c r="M10" i="20"/>
  <c r="P10" i="10"/>
  <c r="M10" i="3"/>
  <c r="M10" i="7"/>
  <c r="M10" i="21"/>
  <c r="M10" i="8"/>
  <c r="M10" i="19"/>
  <c r="E40" i="19"/>
  <c r="E8" i="19"/>
  <c r="E8" i="10"/>
  <c r="E8" i="9"/>
  <c r="E8" i="8"/>
  <c r="E8" i="7"/>
  <c r="E185" i="20"/>
  <c r="E154" i="20"/>
  <c r="E118" i="20"/>
  <c r="E77" i="20"/>
  <c r="E49" i="20"/>
  <c r="E8" i="20"/>
  <c r="E8" i="5"/>
  <c r="E40" i="21"/>
  <c r="E8" i="21"/>
  <c r="E8" i="3"/>
  <c r="E8" i="2"/>
  <c r="AX43" i="22" l="1"/>
  <c r="Q57" i="21" l="1"/>
  <c r="Q59" i="21" s="1"/>
  <c r="M57" i="21"/>
  <c r="M59" i="21" s="1"/>
  <c r="Q45" i="21"/>
  <c r="M45" i="21"/>
  <c r="M42" i="21"/>
  <c r="A42" i="21"/>
  <c r="O209" i="20" l="1"/>
  <c r="Q202" i="20"/>
  <c r="Q204" i="20" s="1"/>
  <c r="M202" i="20"/>
  <c r="M204" i="20" s="1"/>
  <c r="Q175" i="20"/>
  <c r="M175" i="20"/>
  <c r="Q144" i="20"/>
  <c r="M144" i="20"/>
  <c r="Q133" i="20"/>
  <c r="M133" i="20"/>
  <c r="Q108" i="20"/>
  <c r="M108" i="20"/>
  <c r="Q97" i="20"/>
  <c r="M97" i="20"/>
  <c r="Q64" i="20"/>
  <c r="M64" i="20"/>
  <c r="Q39" i="20"/>
  <c r="Q65" i="20" s="1"/>
  <c r="Q67" i="20" s="1"/>
  <c r="M39" i="20"/>
  <c r="M65" i="20" s="1"/>
  <c r="M67" i="20" s="1"/>
  <c r="M156" i="20"/>
  <c r="A187" i="20"/>
  <c r="Q134" i="20" l="1"/>
  <c r="M134" i="20"/>
  <c r="M209" i="20" s="1"/>
  <c r="M211" i="20" s="1"/>
  <c r="M79" i="20"/>
  <c r="Q209" i="20"/>
  <c r="Q211" i="20" s="1"/>
  <c r="A51" i="20"/>
  <c r="A120" i="20"/>
  <c r="M187" i="20"/>
  <c r="M51" i="20"/>
  <c r="A79" i="20"/>
  <c r="M120" i="20"/>
  <c r="A156" i="20"/>
  <c r="Q212" i="20" l="1"/>
  <c r="M212" i="20"/>
  <c r="P64" i="19"/>
  <c r="O64" i="19"/>
  <c r="N64" i="19"/>
  <c r="M64" i="19"/>
  <c r="R63" i="19"/>
  <c r="Q63" i="19"/>
  <c r="F63" i="19"/>
  <c r="R62" i="19"/>
  <c r="Q62" i="19"/>
  <c r="F62" i="19"/>
  <c r="R61" i="19"/>
  <c r="Q61" i="19"/>
  <c r="F61" i="19"/>
  <c r="R60" i="19"/>
  <c r="Q60" i="19"/>
  <c r="F60" i="19"/>
  <c r="R59" i="19"/>
  <c r="Q59" i="19"/>
  <c r="F59" i="19"/>
  <c r="R58" i="19"/>
  <c r="Q58" i="19"/>
  <c r="F58" i="19"/>
  <c r="R57" i="19"/>
  <c r="Q57" i="19"/>
  <c r="F57" i="19"/>
  <c r="R56" i="19"/>
  <c r="Q56" i="19"/>
  <c r="F56" i="19"/>
  <c r="R55" i="19"/>
  <c r="Q55" i="19"/>
  <c r="F55" i="19"/>
  <c r="R54" i="19"/>
  <c r="Q54" i="19"/>
  <c r="F54" i="19"/>
  <c r="R53" i="19"/>
  <c r="Q53" i="19"/>
  <c r="F53" i="19"/>
  <c r="R52" i="19"/>
  <c r="Q52" i="19"/>
  <c r="F52" i="19"/>
  <c r="R51" i="19"/>
  <c r="Q51" i="19"/>
  <c r="F51" i="19"/>
  <c r="R50" i="19"/>
  <c r="Q50" i="19"/>
  <c r="F50" i="19"/>
  <c r="R49" i="19"/>
  <c r="Q49" i="19"/>
  <c r="F49" i="19"/>
  <c r="R48" i="19"/>
  <c r="Q48" i="19"/>
  <c r="F48" i="19"/>
  <c r="R47" i="19"/>
  <c r="Q47" i="19"/>
  <c r="F47" i="19"/>
  <c r="R46" i="19"/>
  <c r="Q46" i="19"/>
  <c r="F46" i="19"/>
  <c r="R31" i="19"/>
  <c r="Q31" i="19"/>
  <c r="F31" i="19"/>
  <c r="R30" i="19"/>
  <c r="Q30" i="19"/>
  <c r="F30" i="19"/>
  <c r="R29" i="19"/>
  <c r="Q29" i="19"/>
  <c r="F29" i="19"/>
  <c r="R28" i="19"/>
  <c r="Q28" i="19"/>
  <c r="F28" i="19"/>
  <c r="R27" i="19"/>
  <c r="Q27" i="19"/>
  <c r="F27" i="19"/>
  <c r="R26" i="19"/>
  <c r="Q26" i="19"/>
  <c r="F26" i="19"/>
  <c r="R25" i="19"/>
  <c r="Q25" i="19"/>
  <c r="F25" i="19"/>
  <c r="R24" i="19"/>
  <c r="Q24" i="19"/>
  <c r="F24" i="19"/>
  <c r="R23" i="19"/>
  <c r="Q23" i="19"/>
  <c r="F23" i="19"/>
  <c r="R22" i="19"/>
  <c r="Q22" i="19"/>
  <c r="F22" i="19"/>
  <c r="R21" i="19"/>
  <c r="Q21" i="19"/>
  <c r="F21" i="19"/>
  <c r="R20" i="19"/>
  <c r="Q20" i="19"/>
  <c r="F20" i="19"/>
  <c r="R19" i="19"/>
  <c r="Q19" i="19"/>
  <c r="F19" i="19"/>
  <c r="R18" i="19"/>
  <c r="Q18" i="19"/>
  <c r="F18" i="19"/>
  <c r="R17" i="19"/>
  <c r="Q17" i="19"/>
  <c r="F17" i="19"/>
  <c r="R16" i="19"/>
  <c r="Q16" i="19"/>
  <c r="F16" i="19"/>
  <c r="R15" i="19"/>
  <c r="Q15" i="19"/>
  <c r="F15" i="19"/>
  <c r="R14" i="19"/>
  <c r="Q14" i="19"/>
  <c r="F14" i="19"/>
  <c r="M42" i="19"/>
  <c r="A42" i="19"/>
  <c r="R64" i="19" l="1"/>
  <c r="Q64" i="19"/>
  <c r="R35" i="5"/>
  <c r="Q35" i="5"/>
  <c r="L35" i="5"/>
  <c r="K35" i="5"/>
  <c r="J35" i="5"/>
  <c r="F35" i="5"/>
  <c r="E35" i="5"/>
  <c r="R23" i="5"/>
  <c r="Q23" i="5"/>
  <c r="L23" i="5"/>
  <c r="K23" i="5"/>
  <c r="J23" i="5"/>
  <c r="F23" i="5"/>
  <c r="E23" i="5"/>
  <c r="R33" i="2" l="1"/>
</calcChain>
</file>

<file path=xl/sharedStrings.xml><?xml version="1.0" encoding="utf-8"?>
<sst xmlns="http://schemas.openxmlformats.org/spreadsheetml/2006/main" count="760" uniqueCount="340">
  <si>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</si>
  <si>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</si>
  <si>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</si>
  <si>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Company Name:</t>
  </si>
  <si>
    <t>Account Number: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</si>
  <si>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</si>
  <si>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</si>
  <si>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</si>
  <si>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</si>
  <si>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</si>
  <si>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</si>
  <si>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</si>
  <si>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</si>
  <si>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</si>
  <si>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</si>
  <si>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</si>
  <si>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</si>
  <si>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</si>
  <si>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</si>
  <si>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</si>
  <si>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</si>
  <si>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</si>
  <si>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</si>
  <si>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</si>
  <si>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</si>
  <si>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</si>
  <si>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</si>
  <si>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</si>
  <si>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</si>
  <si>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</si>
  <si>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</si>
  <si>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</si>
  <si>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</si>
  <si>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</si>
  <si>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</si>
  <si>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</si>
  <si>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</si>
  <si>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</si>
  <si>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</si>
  <si>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Schedule 2 </t>
  </si>
  <si>
    <t>Taxation by States</t>
  </si>
  <si>
    <t>STATE</t>
  </si>
  <si>
    <t>ALLOCATION FACTOR USED BY STATE</t>
  </si>
  <si>
    <t xml:space="preserve">MARKET UNIT VALUE FOR TAXATION </t>
  </si>
  <si>
    <t>MARKET VALUE USED BY STATES NOT USING UNIT RULE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</si>
  <si>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</si>
  <si>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</si>
  <si>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</si>
  <si>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</si>
  <si>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</si>
  <si>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</si>
  <si>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</si>
  <si>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</si>
  <si>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</si>
  <si>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</si>
  <si>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</si>
  <si>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</si>
  <si>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</si>
  <si>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</si>
  <si>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</si>
  <si>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</si>
  <si>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</si>
  <si>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</si>
  <si>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</si>
  <si>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</si>
  <si>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</si>
  <si>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</si>
  <si>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</si>
  <si>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</si>
  <si>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</si>
  <si>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Schedule 2.xlsx</t>
  </si>
  <si>
    <t>LINE
 NO.</t>
  </si>
  <si>
    <t>YEAR</t>
  </si>
  <si>
    <t>GROSS PLANT IN SERVICE</t>
  </si>
  <si>
    <t>ALLOCATED TO MISSOURI</t>
  </si>
  <si>
    <t>ACCOUNT NAME</t>
  </si>
  <si>
    <t>ACCOUNT NUMBER</t>
  </si>
  <si>
    <t>SYSTEM</t>
  </si>
  <si>
    <t>MISSOURI</t>
  </si>
  <si>
    <t>2.  Construction Work in Progress (CWIP)</t>
  </si>
  <si>
    <t>a.  Betterment</t>
  </si>
  <si>
    <t>b.  Maintenance</t>
  </si>
  <si>
    <t>ADDITIONAL INFORMATION</t>
  </si>
  <si>
    <t>Schedule 5</t>
  </si>
  <si>
    <t>Leased Equipment</t>
  </si>
  <si>
    <t>OWNER</t>
  </si>
  <si>
    <t>TOTAL ANNUAL RENT</t>
  </si>
  <si>
    <t>NUMBER OF UNITS</t>
  </si>
  <si>
    <t>TYPE OF UNIT</t>
  </si>
  <si>
    <t xml:space="preserve">ANNUAL DEPRECIATION </t>
  </si>
  <si>
    <t>LEASE DATE
 START</t>
  </si>
  <si>
    <t>LEASE DATE
 STOP</t>
  </si>
  <si>
    <t>ORIGINAL
 COST</t>
  </si>
  <si>
    <t>DEPRECIATED
COST</t>
  </si>
  <si>
    <t>LESSEE</t>
  </si>
  <si>
    <t>ANNUAL DEPRECIATION</t>
  </si>
  <si>
    <t>Schedule 5.xlsx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</si>
  <si>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</si>
  <si>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</si>
  <si>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</si>
  <si>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</si>
  <si>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</si>
  <si>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</si>
  <si>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</si>
  <si>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--</t>
  </si>
  <si>
    <t>Real</t>
  </si>
  <si>
    <t>Personal</t>
  </si>
  <si>
    <t>Real or Personal</t>
  </si>
  <si>
    <t>Office Furniture and Equipment</t>
  </si>
  <si>
    <t>Subtotal General Plant:</t>
  </si>
  <si>
    <t>Materials and Supplies</t>
  </si>
  <si>
    <t>Allocation (%):</t>
  </si>
  <si>
    <t>Schedule 7</t>
  </si>
  <si>
    <t>Balance Sheet</t>
  </si>
  <si>
    <t>ACCOUNT TITLE</t>
  </si>
  <si>
    <t>ACCOUNTING YEAR ENDING DECEMBER 31, [YEAR]</t>
  </si>
  <si>
    <t>Schedule 7.xlsx</t>
  </si>
  <si>
    <t>Schedule 8</t>
  </si>
  <si>
    <t>Income Statement</t>
  </si>
  <si>
    <t>Schedule 8.xlsx</t>
  </si>
  <si>
    <t xml:space="preserve">Schedule 9 </t>
  </si>
  <si>
    <t>Capital Stock</t>
  </si>
  <si>
    <t>SUBSIDIARY CAPITAL STOCK SUMMARY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</si>
  <si>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</si>
  <si>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</si>
  <si>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</si>
  <si>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</si>
  <si>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</si>
  <si>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</si>
  <si>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</si>
  <si>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</si>
  <si>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</si>
  <si>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</si>
  <si>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CAPITAL STOCK SUMMARY</t>
  </si>
  <si>
    <t>Schedule 9.xlsx</t>
  </si>
  <si>
    <t xml:space="preserve">Schedule 10 </t>
  </si>
  <si>
    <t>Long Term Debt</t>
  </si>
  <si>
    <t>SUBSIDIARY COMPANY LONG TERM DEBT SUMMARY</t>
  </si>
  <si>
    <t>LONG TERM DEBT</t>
  </si>
  <si>
    <t>DISCOUNT
RATE</t>
  </si>
  <si>
    <t>BOND RATINGS</t>
  </si>
  <si>
    <t>INTEREST
RATE</t>
  </si>
  <si>
    <t>TOTAL AMOUNT OUTSTANDING</t>
  </si>
  <si>
    <t>TOTAL AMOUNT HELD BY INVESTORS</t>
  </si>
  <si>
    <t>DATE OF ISSUE</t>
  </si>
  <si>
    <t>DATE OF MATURITY</t>
  </si>
  <si>
    <t>ANNUAL INTEREST</t>
  </si>
  <si>
    <t>PARENT COMPANY LONG TERM DEBT SUMMARY</t>
  </si>
  <si>
    <t>DISCOUNT RATE</t>
  </si>
  <si>
    <t>Schedule 10.xlsx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</si>
  <si>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</si>
  <si>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</si>
  <si>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</si>
  <si>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</si>
  <si>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</si>
  <si>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</si>
  <si>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</si>
  <si>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</si>
  <si>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</si>
  <si>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</si>
  <si>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</si>
  <si>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MILEAGE INCH EQUIVALENT</t>
  </si>
  <si>
    <t>1.  Carrier Property Less CWIP</t>
  </si>
  <si>
    <t>(155)</t>
  </si>
  <si>
    <t>CURRENT YEAR</t>
  </si>
  <si>
    <t>FIRST PRIOR YEAR</t>
  </si>
  <si>
    <t>Revenues</t>
  </si>
  <si>
    <t>3.  State the Capital Structure Used in 
Most Recent Rate Case (FERC)</t>
  </si>
  <si>
    <t>Equity %</t>
  </si>
  <si>
    <t>Long Term Debt %</t>
  </si>
  <si>
    <t>Rights of Way</t>
  </si>
  <si>
    <t xml:space="preserve">Land </t>
  </si>
  <si>
    <t>DIAMETER
 OF PIPE
(inches)</t>
  </si>
  <si>
    <t>TYPE
 OF PIPE</t>
  </si>
  <si>
    <t>MILES OF PIPE</t>
  </si>
  <si>
    <t>MILES OF PIPE
(INCH EQUIVALENT)</t>
  </si>
  <si>
    <t>ALLOCATION (%)</t>
  </si>
  <si>
    <t>1.00</t>
  </si>
  <si>
    <t>Schedule 18NG
(Page 1 of 2)</t>
  </si>
  <si>
    <t>Schedule 18NG.xlsx
Page 1 of 2</t>
  </si>
  <si>
    <t>Schedule 18NG
(Page 2 of 2)</t>
  </si>
  <si>
    <t>Schedule 18NG.xlsx
Page 2 of 2</t>
  </si>
  <si>
    <t>Schedule 6NG
(Page 1 of 6)</t>
  </si>
  <si>
    <t>1.  INTANGIBLE PLANT</t>
  </si>
  <si>
    <t>Organization</t>
  </si>
  <si>
    <t>Franchises and Consents</t>
  </si>
  <si>
    <t>Miscellaneous Intangible Plant</t>
  </si>
  <si>
    <t>Total Intangible Plant:</t>
  </si>
  <si>
    <t>2.  PRODUCTION PLANT</t>
  </si>
  <si>
    <t>A.  Natural Gas Production and Gathering Plant</t>
  </si>
  <si>
    <t>Producting Lands</t>
  </si>
  <si>
    <t>Producing Leaseholds</t>
  </si>
  <si>
    <t>Gas Rights</t>
  </si>
  <si>
    <t>Other Land and Land Rights</t>
  </si>
  <si>
    <t>Gas Well Structures</t>
  </si>
  <si>
    <t>Field Compressor Station Structures</t>
  </si>
  <si>
    <t>Field Measuring and Regulating Station Structures</t>
  </si>
  <si>
    <t>Other Structures</t>
  </si>
  <si>
    <t>Producing Gas Wells-Well Construction</t>
  </si>
  <si>
    <t>Producing Gas Wells- Well Equipment</t>
  </si>
  <si>
    <t>Field Lines</t>
  </si>
  <si>
    <t>Field Compressor Station Equipment</t>
  </si>
  <si>
    <t>Field Measuring and Regulating Station Equipment</t>
  </si>
  <si>
    <t>Drilling and Cleaning Equipment</t>
  </si>
  <si>
    <t>Purification Equipment</t>
  </si>
  <si>
    <t>Other Equipment</t>
  </si>
  <si>
    <t>Unsuccessful Exploration and Development Costs</t>
  </si>
  <si>
    <t>Total Production and Gathering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</si>
  <si>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6</t>
    </r>
  </si>
  <si>
    <t>Schedule 6NG
(Page 2 of 6)</t>
  </si>
  <si>
    <t>B.  Products Extraction Plant</t>
  </si>
  <si>
    <t>Land and Land Rights</t>
  </si>
  <si>
    <t>Structures and Improvements</t>
  </si>
  <si>
    <t>Extraction and Refining Equipment</t>
  </si>
  <si>
    <t>Pipe Lines</t>
  </si>
  <si>
    <t>Extracted Products Storage Equipment</t>
  </si>
  <si>
    <t>Compressor Equipment</t>
  </si>
  <si>
    <t>Gas Measuring and Regulating Equipment</t>
  </si>
  <si>
    <t>Total Products Extraction Plant:</t>
  </si>
  <si>
    <t>Total Natural Gas Production Plant:</t>
  </si>
  <si>
    <t>Manufactured Gas Production Plant (Submit Suppplemental Statement)</t>
  </si>
  <si>
    <t>Total Production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</si>
  <si>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6</t>
    </r>
  </si>
  <si>
    <t>Schedule 6NG
(Page 3 of 6)</t>
  </si>
  <si>
    <t>3.  NATURAL GAS STORAGE AND PROCESSING PLANT</t>
  </si>
  <si>
    <t>A.  Undergound Storage Plant</t>
  </si>
  <si>
    <t>Wells</t>
  </si>
  <si>
    <t>Storage Leaseholds and Rights</t>
  </si>
  <si>
    <t>Reservoirs</t>
  </si>
  <si>
    <t>Non-Recoverable Natural Gas</t>
  </si>
  <si>
    <t>Lines</t>
  </si>
  <si>
    <t>Compressor Station Equipment</t>
  </si>
  <si>
    <t>Measuring and Regulating Equipment</t>
  </si>
  <si>
    <t>Total Underground Storage Plant:</t>
  </si>
  <si>
    <t>B.  Other Storage Plant</t>
  </si>
  <si>
    <t>Gas Holders</t>
  </si>
  <si>
    <t>Liquefaction Equipment</t>
  </si>
  <si>
    <t>Vaporizing Equipment</t>
  </si>
  <si>
    <t>Total Other Storage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</si>
  <si>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3 of 6</t>
    </r>
  </si>
  <si>
    <t>Schedule 6NG
(Page 4 of 6)</t>
  </si>
  <si>
    <t>C.  Base Load Liquefied Natural Gas Terminating and Processing Plant</t>
  </si>
  <si>
    <t>LNG Processing Terminal Equipment</t>
  </si>
  <si>
    <t>LNG Transportation Equipment</t>
  </si>
  <si>
    <t>Communications Equipment</t>
  </si>
  <si>
    <t xml:space="preserve"> Total Base Load Liquefied Natural Gas Terminating and Processing Plant:</t>
  </si>
  <si>
    <t>Total Natural Gas Storage and Processing Plant:</t>
  </si>
  <si>
    <t>4.  TRANSMISSION PLANT</t>
  </si>
  <si>
    <t>Mains</t>
  </si>
  <si>
    <t xml:space="preserve">Other Equipment </t>
  </si>
  <si>
    <t>Total Transmission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</si>
  <si>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4 of 6</t>
    </r>
  </si>
  <si>
    <t>Schedule 6NG
(Page 5 of 6)</t>
  </si>
  <si>
    <t>5.  DISTRIBUTION PLANT</t>
  </si>
  <si>
    <t>Measuring and Regulating Equipment-City Gate</t>
  </si>
  <si>
    <t>Services</t>
  </si>
  <si>
    <t>Meters</t>
  </si>
  <si>
    <t>Meter Installations</t>
  </si>
  <si>
    <t>House Regulations</t>
  </si>
  <si>
    <t>House Regulators Installations</t>
  </si>
  <si>
    <t>Industrial Measuring and Regulating Station Equipmemt</t>
  </si>
  <si>
    <t>Other Property on Customers Premises</t>
  </si>
  <si>
    <t>Total Distribution Plant: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</si>
  <si>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5 of 6</t>
    </r>
  </si>
  <si>
    <t>Schedule 6NG
(Page 6 of 6)</t>
  </si>
  <si>
    <t>6.  GENERAL PLANT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</si>
  <si>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</si>
  <si>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</si>
  <si>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</si>
  <si>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</si>
  <si>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</si>
  <si>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</si>
  <si>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>Other Tangible Property</t>
  </si>
  <si>
    <t>Total General Plant:</t>
  </si>
  <si>
    <t>Total (Account 101 and Account 106):</t>
  </si>
  <si>
    <t>Gas Plant Purchased</t>
  </si>
  <si>
    <t>(Less) Gas Plant Sold</t>
  </si>
  <si>
    <t>Experimental Gas Plant Unclassified</t>
  </si>
  <si>
    <t>Total Gas Plant in Service:</t>
  </si>
  <si>
    <r>
      <rPr>
        <sz val="9"/>
        <rFont val="Arial"/>
        <family val="2"/>
      </rPr>
      <t>Schedule 6NG.xlsx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6 of 6</t>
    </r>
  </si>
  <si>
    <t>Schedule 3NG
(Page 1 of 2)</t>
  </si>
  <si>
    <t>NET PLANT IN SERVICE</t>
  </si>
  <si>
    <r>
      <rPr>
        <sz val="9"/>
        <rFont val="Arial"/>
        <family val="2"/>
      </rPr>
      <t>Schedule 3NG.xlsx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</si>
  <si>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Schedule 3NG
(Page 2 of 2)</t>
  </si>
  <si>
    <t>(101-106, 114)</t>
  </si>
  <si>
    <t>(107)</t>
  </si>
  <si>
    <t>3.  Gas Stored Underground, Non-Current</t>
  </si>
  <si>
    <t>(117)</t>
  </si>
  <si>
    <t>4.  Gas Stored Underground, Current</t>
  </si>
  <si>
    <t>(164.1)</t>
  </si>
  <si>
    <t>5.  Liquefied Natural Gas Stored</t>
  </si>
  <si>
    <t>(164.2)</t>
  </si>
  <si>
    <t>6.  Fuel Stock</t>
  </si>
  <si>
    <t>(151)</t>
  </si>
  <si>
    <t>7.  Fuel Stock Expense Undistributed</t>
  </si>
  <si>
    <t>(152)</t>
  </si>
  <si>
    <t>8.  Residuals and Extracted Products</t>
  </si>
  <si>
    <t>(153)</t>
  </si>
  <si>
    <t>9.  Materials and Supplies</t>
  </si>
  <si>
    <t>(154)</t>
  </si>
  <si>
    <t>10.  Merchandise</t>
  </si>
  <si>
    <t>11.  Other Materials and Supplies</t>
  </si>
  <si>
    <t>(156)</t>
  </si>
  <si>
    <t>12.  Gross Plant in Service</t>
  </si>
  <si>
    <t>Lines 1 through 11</t>
  </si>
  <si>
    <t>13.  Accumulated Provision for Depreciation, Amortization, and Depletion</t>
  </si>
  <si>
    <t>(108, 111, 115)</t>
  </si>
  <si>
    <t>14.  Net Plant in Service</t>
  </si>
  <si>
    <t>Line 12 Less Line 13</t>
  </si>
  <si>
    <t>MCF Units</t>
  </si>
  <si>
    <t>1.  State the Amount of MCF Units and Reveues Derived from 
Common Carrier Througput:</t>
  </si>
  <si>
    <t>2.  State the Amount of MCF Units and Reveues Derived from 
Througput by Company or Affiliated Subsidiaries:</t>
  </si>
  <si>
    <r>
      <rPr>
        <i/>
        <sz val="12"/>
        <rFont val="Arial"/>
        <family val="2"/>
      </rPr>
      <t xml:space="preserve">Other </t>
    </r>
    <r>
      <rPr>
        <b/>
        <i/>
        <sz val="12"/>
        <rFont val="Arial"/>
        <family val="2"/>
      </rPr>
      <t>%</t>
    </r>
  </si>
  <si>
    <t xml:space="preserve">Schedule 3NG.xlsx
Page 2 of 2
</t>
  </si>
  <si>
    <t>Total:</t>
  </si>
  <si>
    <t>Total Plant: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</si>
  <si>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</si>
  <si>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</si>
  <si>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</si>
  <si>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</si>
  <si>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NEW COMPANY - NATURAL GAS PIPELINE</t>
  </si>
  <si>
    <t>1050XXX</t>
  </si>
  <si>
    <t>Enable Gas Transmission, LLC</t>
  </si>
  <si>
    <t>Enable Mississippi River Transmission, LLC</t>
  </si>
  <si>
    <t>Natural Gas Pipeline Company of America, LLC</t>
  </si>
  <si>
    <t>Southern Star Central Gas Pipeline, Inc</t>
  </si>
  <si>
    <t>Panhandle Eastern Pipe Line Company, LP</t>
  </si>
  <si>
    <t>Texas Eastern Transmission, LP</t>
  </si>
  <si>
    <t>KPC Pipeline, LLC</t>
  </si>
  <si>
    <t>Ozark Gas Transmission, LLC</t>
  </si>
  <si>
    <t>Tallgrass Interstate Gas Transmission, LLC</t>
  </si>
  <si>
    <t>Rockies Express Pipeline, LLC</t>
  </si>
  <si>
    <t>MoGas Pipeline, LLC</t>
  </si>
  <si>
    <t>ANR Pipeline Company</t>
  </si>
  <si>
    <t>Spire STL Pipeline, LLC</t>
  </si>
  <si>
    <t>Natural Gas Pipeline Pipe Statistics</t>
  </si>
  <si>
    <t>Natural Gas Pipeline State Allocation Factors</t>
  </si>
  <si>
    <t>Natural Gas Pipeline Real and Personal Allocations</t>
  </si>
  <si>
    <t>Contact Matthew Fudge, Manager, - Original Assessment Section, at 573-526-6403 or OriginalAssessment@stc.mo.gov for assistance.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</si>
  <si>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3705 Missouri Blvd
Suite 100
JEFFERSON CITY MO 65102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</si>
</sst>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Arial"/>
      <family val="2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10.5"/>
      <color theme="1"/>
      <name val="Arial"/>
      <family val="2"/>
    </font>
    <font>
      <b/>
      <sz val="12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3.5"/>
      <color theme="1"/>
      <name val="Arial"/>
      <family val="2"/>
    </font>
    <font>
      <sz val="13.5"/>
      <color theme="1"/>
      <name val="Arial"/>
      <family val="2"/>
    </font>
    <font>
      <b/>
      <sz val="8"/>
      <name val="Times New Roman"/>
      <family val="1"/>
    </font>
    <font>
      <b/>
      <i/>
      <sz val="14"/>
      <color theme="1"/>
      <name val="Times New Roman"/>
      <family val="1"/>
    </font>
    <font>
      <b/>
      <sz val="9"/>
      <name val="Arial"/>
      <family val="2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i/>
      <u/>
      <sz val="12"/>
      <name val="Arial"/>
      <family val="2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i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2"/>
      <name val="Arial"/>
      <family val="2"/>
    </font>
    <font>
      <i/>
      <sz val="12"/>
      <color theme="1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4" fillId="2" borderId="8">
      <alignment horizontal="left" vertical="center"/>
    </xf>
    <xf numFmtId="3" fontId="15" fillId="2" borderId="8">
      <alignment horizontal="right" vertical="center" indent="1"/>
    </xf>
    <xf numFmtId="0" fontId="12" fillId="0" borderId="1" applyBorder="0">
      <alignment horizontal="center" vertical="center"/>
    </xf>
    <xf numFmtId="0" fontId="22" fillId="0" borderId="2">
      <alignment horizontal="left" vertical="top" wrapText="1"/>
    </xf>
    <xf numFmtId="0" fontId="1" fillId="2" borderId="8">
      <alignment horizontal="left" vertical="center"/>
    </xf>
  </cellStyleXfs>
  <cellXfs count="655">
    <xf numFmtId="0" fontId="0" fillId="0" borderId="0" xfId="0"/>
    <xf numFmtId="0" fontId="0" fillId="0" borderId="1" xfId="0" applyBorder="1"/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 applyProtection="1">
      <alignment horizontal="center"/>
    </xf>
    <xf numFmtId="0" fontId="25" fillId="0" borderId="2" xfId="0" applyFont="1" applyFill="1" applyBorder="1" applyAlignment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40" fillId="0" borderId="2" xfId="0" applyFont="1" applyBorder="1" applyAlignment="1" applyProtection="1">
      <alignment horizontal="left" vertical="top" wrapText="1"/>
    </xf>
    <xf numFmtId="40" fontId="0" fillId="0" borderId="0" xfId="0" applyNumberFormat="1"/>
    <xf numFmtId="38" fontId="0" fillId="0" borderId="0" xfId="0" applyNumberFormat="1"/>
    <xf numFmtId="0" fontId="0" fillId="0" borderId="0" xfId="0" applyFill="1" applyBorder="1" applyAlignment="1"/>
    <xf numFmtId="0" fontId="41" fillId="0" borderId="0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3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3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44" fillId="0" borderId="0" xfId="0" applyFont="1" applyFill="1" applyBorder="1" applyAlignment="1">
      <alignment horizontal="center"/>
    </xf>
    <xf numFmtId="0" fontId="45" fillId="0" borderId="0" xfId="0" applyFont="1" applyFill="1" applyBorder="1" applyAlignment="1" applyProtection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6" fillId="0" borderId="0" xfId="0" applyFont="1" applyFill="1" applyBorder="1" applyAlignment="1" applyProtection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48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0" fontId="39" fillId="0" borderId="0" xfId="0" applyNumberFormat="1" applyFont="1" applyFill="1" applyBorder="1" applyAlignment="1" applyProtection="1">
      <alignment horizontal="center" vertical="center"/>
    </xf>
    <xf numFmtId="40" fontId="39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14" fontId="24" fillId="0" borderId="0" xfId="0" applyNumberFormat="1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/>
    </xf>
    <xf numFmtId="0" fontId="38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0" fontId="54" fillId="0" borderId="0" xfId="0" applyNumberFormat="1" applyFont="1" applyFill="1" applyBorder="1" applyAlignment="1" applyProtection="1">
      <alignment horizontal="right" vertical="center"/>
    </xf>
    <xf numFmtId="10" fontId="42" fillId="0" borderId="0" xfId="0" applyNumberFormat="1" applyFont="1" applyFill="1" applyBorder="1" applyAlignment="1">
      <alignment horizontal="right" vertical="center"/>
    </xf>
    <xf numFmtId="10" fontId="54" fillId="0" borderId="0" xfId="0" applyNumberFormat="1" applyFont="1" applyFill="1" applyBorder="1" applyAlignment="1">
      <alignment horizontal="right" vertical="center"/>
    </xf>
    <xf numFmtId="0" fontId="55" fillId="4" borderId="8" xfId="0" applyFont="1" applyFill="1" applyBorder="1" applyAlignment="1" applyProtection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 applyProtection="1">
      <alignment horizontal="center" vertical="center" wrapText="1"/>
    </xf>
    <xf numFmtId="38" fontId="58" fillId="2" borderId="13" xfId="0" applyNumberFormat="1" applyFont="1" applyFill="1" applyBorder="1" applyAlignment="1">
      <alignment horizontal="right" vertical="center" wrapText="1" indent="1"/>
    </xf>
    <xf numFmtId="0" fontId="58" fillId="2" borderId="13" xfId="0" applyFont="1" applyFill="1" applyBorder="1" applyAlignment="1">
      <alignment horizontal="center" vertical="center" wrapText="1"/>
    </xf>
    <xf numFmtId="3" fontId="58" fillId="2" borderId="9" xfId="0" applyNumberFormat="1" applyFont="1" applyFill="1" applyBorder="1" applyAlignment="1">
      <alignment horizontal="right" vertical="center" wrapText="1" indent="1"/>
    </xf>
    <xf numFmtId="38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38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38" fontId="58" fillId="6" borderId="12" xfId="0" applyNumberFormat="1" applyFont="1" applyFill="1" applyBorder="1" applyAlignment="1">
      <alignment horizontal="right" vertical="center" wrapText="1" indent="1"/>
    </xf>
    <xf numFmtId="0" fontId="5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/>
    <xf numFmtId="0" fontId="58" fillId="4" borderId="8" xfId="0" applyFont="1" applyFill="1" applyBorder="1" applyAlignment="1" applyProtection="1">
      <alignment horizontal="center" vertical="center" wrapText="1"/>
    </xf>
    <xf numFmtId="0" fontId="56" fillId="0" borderId="8" xfId="0" applyFont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56" fillId="0" borderId="8" xfId="0" applyFont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14" fontId="34" fillId="2" borderId="8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/>
    <xf numFmtId="0" fontId="0" fillId="0" borderId="0" xfId="0" applyBorder="1" applyAlignment="1"/>
    <xf numFmtId="0" fontId="22" fillId="0" borderId="2" xfId="5">
      <alignment horizontal="left" vertical="top" wrapText="1"/>
    </xf>
    <xf numFmtId="3" fontId="14" fillId="2" borderId="8" xfId="0" applyNumberFormat="1" applyFont="1" applyFill="1" applyBorder="1" applyAlignment="1">
      <alignment horizontal="right" vertical="center" indent="1"/>
    </xf>
    <xf numFmtId="14" fontId="32" fillId="2" borderId="8" xfId="0" applyNumberFormat="1" applyFont="1" applyFill="1" applyBorder="1" applyAlignment="1">
      <alignment horizontal="center" vertical="center" wrapText="1"/>
    </xf>
    <xf numFmtId="40" fontId="32" fillId="2" borderId="8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 applyProtection="1">
      <alignment horizontal="center" vertical="center"/>
    </xf>
    <xf numFmtId="40" fontId="64" fillId="2" borderId="8" xfId="0" applyNumberFormat="1" applyFont="1" applyFill="1" applyBorder="1" applyAlignment="1">
      <alignment horizontal="center" vertical="center" wrapText="1"/>
    </xf>
    <xf numFmtId="40" fontId="14" fillId="2" borderId="8" xfId="0" applyNumberFormat="1" applyFont="1" applyFill="1" applyBorder="1" applyAlignment="1">
      <alignment horizontal="right" vertical="center" wrapText="1" indent="1"/>
    </xf>
    <xf numFmtId="40" fontId="34" fillId="6" borderId="8" xfId="0" applyNumberFormat="1" applyFont="1" applyFill="1" applyBorder="1" applyAlignment="1">
      <alignment horizontal="right" vertical="center" wrapText="1" indent="1"/>
    </xf>
    <xf numFmtId="0" fontId="74" fillId="0" borderId="2" xfId="0" applyFont="1" applyBorder="1" applyAlignment="1" applyProtection="1">
      <alignment horizontal="left" vertical="top" wrapText="1"/>
    </xf>
    <xf numFmtId="49" fontId="66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/>
    <xf numFmtId="0" fontId="62" fillId="0" borderId="16" xfId="0" applyFont="1" applyBorder="1" applyAlignment="1"/>
    <xf numFmtId="0" fontId="0" fillId="0" borderId="17" xfId="0" applyBorder="1" applyAlignment="1"/>
    <xf numFmtId="0" fontId="21" fillId="0" borderId="17" xfId="0" applyFont="1" applyBorder="1"/>
    <xf numFmtId="0" fontId="75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6" fillId="0" borderId="18" xfId="0" applyFont="1" applyFill="1" applyBorder="1" applyAlignment="1" applyProtection="1">
      <alignment horizontal="center" vertical="center"/>
    </xf>
    <xf numFmtId="0" fontId="21" fillId="0" borderId="0" xfId="0" applyFont="1"/>
    <xf numFmtId="0" fontId="0" fillId="0" borderId="19" xfId="0" applyBorder="1" applyAlignment="1"/>
    <xf numFmtId="0" fontId="21" fillId="0" borderId="0" xfId="0" applyFont="1" applyBorder="1"/>
    <xf numFmtId="0" fontId="76" fillId="0" borderId="20" xfId="0" applyFont="1" applyFill="1" applyBorder="1" applyAlignment="1" applyProtection="1">
      <alignment horizontal="center" vertical="center"/>
    </xf>
    <xf numFmtId="0" fontId="78" fillId="0" borderId="19" xfId="0" applyFont="1" applyBorder="1" applyAlignment="1"/>
    <xf numFmtId="0" fontId="79" fillId="0" borderId="0" xfId="0" applyFont="1" applyBorder="1" applyAlignment="1"/>
    <xf numFmtId="0" fontId="69" fillId="0" borderId="20" xfId="0" applyFont="1" applyBorder="1" applyAlignment="1" applyProtection="1">
      <alignment horizontal="center" vertical="center"/>
    </xf>
    <xf numFmtId="0" fontId="21" fillId="0" borderId="20" xfId="0" applyFont="1" applyBorder="1"/>
    <xf numFmtId="0" fontId="21" fillId="0" borderId="19" xfId="0" applyFont="1" applyBorder="1"/>
    <xf numFmtId="0" fontId="15" fillId="0" borderId="19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25" fillId="0" borderId="19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25" fillId="0" borderId="22" xfId="0" applyFont="1" applyBorder="1" applyAlignment="1">
      <alignment horizontal="center" wrapText="1"/>
    </xf>
    <xf numFmtId="0" fontId="25" fillId="0" borderId="23" xfId="0" applyFont="1" applyBorder="1" applyAlignment="1">
      <alignment horizontal="center" wrapText="1"/>
    </xf>
    <xf numFmtId="0" fontId="1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7" fillId="9" borderId="0" xfId="0" applyFont="1" applyFill="1" applyAlignment="1">
      <alignment horizontal="center" vertical="center"/>
    </xf>
    <xf numFmtId="0" fontId="80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6" fillId="0" borderId="1" xfId="0" applyFont="1" applyBorder="1" applyAlignment="1">
      <alignment horizontal="left" vertical="center"/>
    </xf>
    <xf numFmtId="0" fontId="71" fillId="0" borderId="2" xfId="0" applyFont="1" applyBorder="1" applyAlignment="1">
      <alignment horizontal="left" vertical="center"/>
    </xf>
    <xf numFmtId="0" fontId="71" fillId="0" borderId="3" xfId="0" applyFont="1" applyBorder="1" applyAlignment="1">
      <alignment horizontal="left" vertical="center"/>
    </xf>
    <xf numFmtId="0" fontId="71" fillId="0" borderId="6" xfId="0" applyFont="1" applyBorder="1" applyAlignment="1">
      <alignment horizontal="left" vertical="center"/>
    </xf>
    <xf numFmtId="0" fontId="71" fillId="0" borderId="7" xfId="0" applyFont="1" applyBorder="1" applyAlignment="1">
      <alignment horizontal="left" vertical="center"/>
    </xf>
    <xf numFmtId="0" fontId="71" fillId="0" borderId="9" xfId="0" applyFont="1" applyBorder="1" applyAlignment="1">
      <alignment horizontal="left" vertical="center"/>
    </xf>
    <xf numFmtId="0" fontId="6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8" fillId="0" borderId="0" xfId="0" applyFont="1" applyBorder="1" applyAlignment="1" applyProtection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right"/>
    </xf>
    <xf numFmtId="0" fontId="27" fillId="0" borderId="7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13" fillId="3" borderId="10" xfId="0" applyFont="1" applyFill="1" applyBorder="1" applyAlignment="1" applyProtection="1">
      <alignment horizontal="left" vertical="center"/>
    </xf>
    <xf numFmtId="0" fontId="13" fillId="3" borderId="11" xfId="0" applyFont="1" applyFill="1" applyBorder="1" applyAlignment="1" applyProtection="1">
      <alignment horizontal="left" vertical="center"/>
    </xf>
    <xf numFmtId="0" fontId="13" fillId="3" borderId="12" xfId="0" applyFont="1" applyFill="1" applyBorder="1" applyAlignment="1" applyProtection="1">
      <alignment horizontal="left" vertical="center"/>
    </xf>
    <xf numFmtId="0" fontId="13" fillId="3" borderId="10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left" vertical="center"/>
    </xf>
    <xf numFmtId="0" fontId="18" fillId="0" borderId="12" xfId="0" applyFont="1" applyFill="1" applyBorder="1" applyAlignment="1" applyProtection="1">
      <alignment horizontal="left" vertical="center"/>
    </xf>
    <xf numFmtId="0" fontId="28" fillId="4" borderId="4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0" xfId="0" applyBorder="1" applyAlignment="1" applyProtection="1"/>
    <xf numFmtId="0" fontId="0" fillId="0" borderId="9" xfId="0" applyBorder="1" applyAlignment="1" applyProtection="1"/>
    <xf numFmtId="0" fontId="31" fillId="0" borderId="10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3" fillId="0" borderId="10" xfId="0" applyFont="1" applyBorder="1" applyAlignment="1" applyProtection="1">
      <alignment horizontal="left" vertical="center" indent="1"/>
    </xf>
    <xf numFmtId="0" fontId="13" fillId="0" borderId="11" xfId="0" applyFont="1" applyBorder="1" applyAlignment="1" applyProtection="1">
      <alignment horizontal="left" vertical="center" indent="1"/>
    </xf>
    <xf numFmtId="0" fontId="13" fillId="0" borderId="12" xfId="0" applyFont="1" applyBorder="1" applyAlignment="1" applyProtection="1">
      <alignment horizontal="left" vertical="center" indent="1"/>
    </xf>
    <xf numFmtId="0" fontId="13" fillId="3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 applyProtection="1"/>
    <xf numFmtId="0" fontId="18" fillId="0" borderId="1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7" xfId="0" applyFont="1" applyFill="1" applyBorder="1" applyAlignment="1" applyProtection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6" fillId="3" borderId="6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9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5" xfId="0" applyFont="1" applyFill="1" applyBorder="1" applyAlignment="1" applyProtection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5" fontId="15" fillId="3" borderId="10" xfId="1" applyNumberFormat="1" applyFont="1" applyFill="1" applyBorder="1" applyAlignment="1" applyProtection="1">
      <alignment horizontal="left" vertical="center" indent="1"/>
      <protection locked="0"/>
    </xf>
    <xf numFmtId="5" fontId="15" fillId="3" borderId="11" xfId="1" applyNumberFormat="1" applyFont="1" applyFill="1" applyBorder="1" applyAlignment="1" applyProtection="1">
      <alignment horizontal="left" vertical="center" indent="1"/>
      <protection locked="0"/>
    </xf>
    <xf numFmtId="5" fontId="15" fillId="3" borderId="12" xfId="1" applyNumberFormat="1" applyFont="1" applyFill="1" applyBorder="1" applyAlignment="1" applyProtection="1">
      <alignment horizontal="left" vertical="center" indent="1"/>
      <protection locked="0"/>
    </xf>
    <xf numFmtId="164" fontId="16" fillId="3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11" xfId="0" applyNumberFormat="1" applyFont="1" applyBorder="1" applyAlignment="1">
      <alignment horizontal="left" vertical="center" indent="1"/>
    </xf>
    <xf numFmtId="164" fontId="0" fillId="0" borderId="12" xfId="0" applyNumberFormat="1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15" fillId="5" borderId="10" xfId="0" applyFont="1" applyFill="1" applyBorder="1" applyAlignment="1"/>
    <xf numFmtId="0" fontId="15" fillId="5" borderId="11" xfId="0" applyFont="1" applyFill="1" applyBorder="1" applyAlignment="1"/>
    <xf numFmtId="0" fontId="15" fillId="5" borderId="12" xfId="0" applyFont="1" applyFill="1" applyBorder="1" applyAlignment="1"/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1"/>
    </xf>
    <xf numFmtId="0" fontId="29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14" fillId="0" borderId="10" xfId="0" applyFont="1" applyBorder="1" applyAlignment="1"/>
    <xf numFmtId="0" fontId="14" fillId="0" borderId="11" xfId="0" applyFont="1" applyBorder="1" applyAlignment="1"/>
    <xf numFmtId="0" fontId="14" fillId="0" borderId="12" xfId="0" applyFont="1" applyBorder="1" applyAlignment="1"/>
    <xf numFmtId="0" fontId="13" fillId="0" borderId="1" xfId="0" applyFont="1" applyBorder="1" applyAlignment="1" applyProtection="1">
      <alignment horizontal="left" vertical="center" indent="2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3" fillId="2" borderId="1" xfId="0" applyFont="1" applyFill="1" applyBorder="1" applyAlignment="1" applyProtection="1">
      <alignment horizontal="left" vertical="center" indent="2"/>
    </xf>
    <xf numFmtId="0" fontId="10" fillId="2" borderId="2" xfId="0" applyFont="1" applyFill="1" applyBorder="1" applyAlignment="1">
      <alignment horizontal="left" vertical="center" indent="2"/>
    </xf>
    <xf numFmtId="0" fontId="0" fillId="2" borderId="2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indent="2"/>
    </xf>
    <xf numFmtId="0" fontId="10" fillId="2" borderId="6" xfId="0" applyFont="1" applyFill="1" applyBorder="1" applyAlignment="1">
      <alignment horizontal="left" vertical="center" indent="2"/>
    </xf>
    <xf numFmtId="0" fontId="10" fillId="2" borderId="7" xfId="0" applyFont="1" applyFill="1" applyBorder="1" applyAlignment="1">
      <alignment horizontal="left" vertical="center" indent="2"/>
    </xf>
    <xf numFmtId="0" fontId="0" fillId="2" borderId="7" xfId="0" applyFill="1" applyBorder="1" applyAlignment="1">
      <alignment horizontal="left" vertical="center" indent="2"/>
    </xf>
    <xf numFmtId="0" fontId="0" fillId="2" borderId="9" xfId="0" applyFill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left" vertical="center" indent="2"/>
    </xf>
    <xf numFmtId="49" fontId="29" fillId="2" borderId="2" xfId="0" applyNumberFormat="1" applyFont="1" applyFill="1" applyBorder="1" applyAlignment="1">
      <alignment horizontal="left" vertical="center" indent="2"/>
    </xf>
    <xf numFmtId="49" fontId="29" fillId="2" borderId="3" xfId="0" applyNumberFormat="1" applyFont="1" applyFill="1" applyBorder="1" applyAlignment="1">
      <alignment horizontal="left" vertical="center" indent="2"/>
    </xf>
    <xf numFmtId="49" fontId="29" fillId="2" borderId="6" xfId="0" applyNumberFormat="1" applyFont="1" applyFill="1" applyBorder="1" applyAlignment="1">
      <alignment horizontal="left" vertical="center" indent="2"/>
    </xf>
    <xf numFmtId="49" fontId="29" fillId="2" borderId="7" xfId="0" applyNumberFormat="1" applyFont="1" applyFill="1" applyBorder="1" applyAlignment="1">
      <alignment horizontal="left" vertical="center" indent="2"/>
    </xf>
    <xf numFmtId="49" fontId="29" fillId="2" borderId="9" xfId="0" applyNumberFormat="1" applyFont="1" applyFill="1" applyBorder="1" applyAlignment="1">
      <alignment horizontal="left" vertical="center" indent="2"/>
    </xf>
    <xf numFmtId="14" fontId="22" fillId="0" borderId="2" xfId="0" applyNumberFormat="1" applyFont="1" applyFill="1" applyBorder="1" applyAlignment="1" applyProtection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Fill="1" applyBorder="1" applyAlignment="1"/>
    <xf numFmtId="0" fontId="0" fillId="0" borderId="2" xfId="0" applyBorder="1" applyAlignment="1"/>
    <xf numFmtId="0" fontId="13" fillId="0" borderId="10" xfId="0" applyFont="1" applyBorder="1" applyAlignment="1" applyProtection="1">
      <alignment horizontal="left" vertical="center" indent="2"/>
    </xf>
    <xf numFmtId="0" fontId="33" fillId="0" borderId="11" xfId="0" applyFont="1" applyBorder="1" applyAlignment="1">
      <alignment horizontal="left" vertical="center" indent="2"/>
    </xf>
    <xf numFmtId="0" fontId="33" fillId="0" borderId="12" xfId="0" applyFont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/>
    </xf>
    <xf numFmtId="0" fontId="29" fillId="2" borderId="10" xfId="0" applyFont="1" applyFill="1" applyBorder="1" applyAlignment="1">
      <alignment horizontal="left" vertical="center" indent="2"/>
    </xf>
    <xf numFmtId="0" fontId="29" fillId="2" borderId="11" xfId="0" applyFont="1" applyFill="1" applyBorder="1" applyAlignment="1">
      <alignment horizontal="left" vertical="center" indent="2"/>
    </xf>
    <xf numFmtId="0" fontId="29" fillId="2" borderId="12" xfId="0" applyFont="1" applyFill="1" applyBorder="1" applyAlignment="1">
      <alignment horizontal="left" vertical="center" indent="2"/>
    </xf>
    <xf numFmtId="0" fontId="13" fillId="0" borderId="11" xfId="0" applyFont="1" applyFill="1" applyBorder="1" applyAlignment="1" applyProtection="1">
      <alignment horizontal="left" vertical="center" indent="2"/>
      <protection locked="0"/>
    </xf>
    <xf numFmtId="0" fontId="0" fillId="0" borderId="11" xfId="0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  <protection locked="0"/>
    </xf>
    <xf numFmtId="0" fontId="0" fillId="2" borderId="11" xfId="0" applyFill="1" applyBorder="1" applyAlignment="1">
      <alignment horizontal="left" vertical="center" indent="2"/>
    </xf>
    <xf numFmtId="0" fontId="0" fillId="2" borderId="12" xfId="0" applyFill="1" applyBorder="1" applyAlignment="1">
      <alignment horizontal="left" vertical="center" indent="2"/>
    </xf>
    <xf numFmtId="0" fontId="29" fillId="0" borderId="11" xfId="0" applyFont="1" applyFill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center" indent="2"/>
    </xf>
    <xf numFmtId="0" fontId="29" fillId="0" borderId="11" xfId="0" applyFont="1" applyBorder="1" applyAlignment="1">
      <alignment horizontal="left" vertical="center" indent="2"/>
    </xf>
    <xf numFmtId="0" fontId="29" fillId="0" borderId="12" xfId="0" applyFont="1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</xf>
    <xf numFmtId="0" fontId="33" fillId="5" borderId="10" xfId="0" applyFont="1" applyFill="1" applyBorder="1" applyAlignment="1"/>
    <xf numFmtId="0" fontId="0" fillId="5" borderId="11" xfId="0" applyFill="1" applyBorder="1" applyAlignment="1"/>
    <xf numFmtId="0" fontId="0" fillId="5" borderId="12" xfId="0" applyFill="1" applyBorder="1" applyAlignment="1"/>
    <xf numFmtId="14" fontId="29" fillId="2" borderId="10" xfId="0" applyNumberFormat="1" applyFont="1" applyFill="1" applyBorder="1" applyAlignment="1">
      <alignment horizontal="left" vertical="center" indent="2"/>
    </xf>
    <xf numFmtId="14" fontId="29" fillId="2" borderId="11" xfId="0" applyNumberFormat="1" applyFont="1" applyFill="1" applyBorder="1" applyAlignment="1">
      <alignment horizontal="left" vertical="center" indent="2"/>
    </xf>
    <xf numFmtId="14" fontId="29" fillId="2" borderId="12" xfId="0" applyNumberFormat="1" applyFont="1" applyFill="1" applyBorder="1" applyAlignment="1">
      <alignment horizontal="left" vertical="center" indent="2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4" borderId="1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7" fillId="0" borderId="12" xfId="0" applyFont="1" applyBorder="1" applyAlignment="1"/>
    <xf numFmtId="0" fontId="8" fillId="0" borderId="6" xfId="0" applyFont="1" applyBorder="1" applyAlignment="1" applyProtection="1">
      <alignment horizontal="right"/>
    </xf>
    <xf numFmtId="0" fontId="9" fillId="0" borderId="7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3" fontId="15" fillId="2" borderId="8" xfId="3">
      <alignment horizontal="right" vertical="center" indent="1"/>
    </xf>
    <xf numFmtId="10" fontId="15" fillId="2" borderId="8" xfId="3" applyNumberFormat="1">
      <alignment horizontal="right" vertical="center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0" fontId="38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14" fontId="24" fillId="0" borderId="10" xfId="0" applyNumberFormat="1" applyFont="1" applyBorder="1" applyAlignment="1">
      <alignment horizontal="left" vertical="top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8" fillId="0" borderId="0" xfId="0" applyFont="1" applyBorder="1" applyAlignment="1" applyProtection="1">
      <alignment horizontal="right" vertical="center" wrapText="1"/>
    </xf>
    <xf numFmtId="1" fontId="15" fillId="2" borderId="8" xfId="3" applyNumberFormat="1">
      <alignment horizontal="right" vertical="center" indent="1"/>
    </xf>
    <xf numFmtId="0" fontId="12" fillId="0" borderId="11" xfId="4" applyBorder="1">
      <alignment horizontal="center" vertical="center"/>
    </xf>
    <xf numFmtId="0" fontId="12" fillId="0" borderId="12" xfId="4" applyBorder="1">
      <alignment horizontal="center" vertical="center"/>
    </xf>
    <xf numFmtId="0" fontId="39" fillId="4" borderId="10" xfId="0" applyFont="1" applyFill="1" applyBorder="1" applyAlignment="1" applyProtection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14" fontId="22" fillId="0" borderId="2" xfId="0" applyNumberFormat="1" applyFont="1" applyBorder="1" applyAlignment="1" applyProtection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35" fillId="4" borderId="8" xfId="0" applyFont="1" applyFill="1" applyBorder="1" applyAlignment="1" applyProtection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14" fillId="0" borderId="8" xfId="0" applyFont="1" applyBorder="1" applyAlignment="1"/>
    <xf numFmtId="0" fontId="16" fillId="0" borderId="8" xfId="0" applyFont="1" applyBorder="1" applyAlignment="1" applyProtection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16" fillId="0" borderId="8" xfId="0" applyNumberFormat="1" applyFont="1" applyBorder="1" applyAlignment="1" applyProtection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38" fontId="16" fillId="2" borderId="8" xfId="0" applyNumberFormat="1" applyFont="1" applyFill="1" applyBorder="1" applyAlignment="1" applyProtection="1">
      <alignment horizontal="right" vertical="center"/>
    </xf>
    <xf numFmtId="38" fontId="15" fillId="2" borderId="8" xfId="0" applyNumberFormat="1" applyFont="1" applyFill="1" applyBorder="1" applyAlignment="1">
      <alignment horizontal="right" vertical="center"/>
    </xf>
    <xf numFmtId="0" fontId="16" fillId="4" borderId="8" xfId="0" applyFont="1" applyFill="1" applyBorder="1" applyAlignment="1" applyProtection="1">
      <alignment horizontal="right" vertical="center"/>
      <protection locked="0"/>
    </xf>
    <xf numFmtId="0" fontId="0" fillId="4" borderId="8" xfId="0" applyFont="1" applyFill="1" applyBorder="1" applyAlignment="1">
      <alignment horizontal="right" vertical="center"/>
    </xf>
    <xf numFmtId="49" fontId="16" fillId="4" borderId="8" xfId="0" applyNumberFormat="1" applyFont="1" applyFill="1" applyBorder="1" applyAlignment="1" applyProtection="1">
      <alignment horizontal="center" vertical="center"/>
      <protection locked="0"/>
    </xf>
    <xf numFmtId="49" fontId="0" fillId="4" borderId="8" xfId="0" applyNumberFormat="1" applyFont="1" applyFill="1" applyBorder="1" applyAlignment="1">
      <alignment horizontal="center" vertical="center"/>
    </xf>
    <xf numFmtId="38" fontId="16" fillId="3" borderId="8" xfId="0" applyNumberFormat="1" applyFont="1" applyFill="1" applyBorder="1" applyAlignment="1" applyProtection="1">
      <alignment horizontal="right" vertical="center"/>
      <protection locked="0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0" fillId="4" borderId="8" xfId="0" applyFont="1" applyFill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center" vertical="center"/>
    </xf>
    <xf numFmtId="38" fontId="16" fillId="6" borderId="8" xfId="0" applyNumberFormat="1" applyFont="1" applyFill="1" applyBorder="1" applyAlignment="1" applyProtection="1">
      <alignment horizontal="right" vertical="center"/>
      <protection locked="0"/>
    </xf>
    <xf numFmtId="38" fontId="15" fillId="6" borderId="8" xfId="0" applyNumberFormat="1" applyFont="1" applyFill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38" fontId="16" fillId="2" borderId="8" xfId="0" applyNumberFormat="1" applyFont="1" applyFill="1" applyBorder="1" applyAlignment="1">
      <alignment horizontal="right" vertical="center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right" vertical="center"/>
    </xf>
    <xf numFmtId="0" fontId="72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Font="1" applyBorder="1" applyAlignment="1"/>
    <xf numFmtId="49" fontId="66" fillId="0" borderId="8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right" vertical="center" indent="1"/>
    </xf>
    <xf numFmtId="3" fontId="14" fillId="0" borderId="8" xfId="0" applyNumberFormat="1" applyFont="1" applyBorder="1" applyAlignment="1">
      <alignment horizontal="right" vertical="center" indent="1"/>
    </xf>
    <xf numFmtId="0" fontId="12" fillId="4" borderId="8" xfId="0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>
      <alignment horizontal="right" vertical="center" wrapText="1"/>
    </xf>
    <xf numFmtId="10" fontId="14" fillId="2" borderId="8" xfId="0" applyNumberFormat="1" applyFont="1" applyFill="1" applyBorder="1" applyAlignment="1">
      <alignment horizontal="right" vertical="center" indent="1"/>
    </xf>
    <xf numFmtId="10" fontId="14" fillId="0" borderId="8" xfId="0" applyNumberFormat="1" applyFont="1" applyBorder="1" applyAlignment="1">
      <alignment horizontal="right" vertical="center" indent="1"/>
    </xf>
    <xf numFmtId="14" fontId="22" fillId="0" borderId="2" xfId="5" applyNumberFormat="1">
      <alignment horizontal="left" vertical="top" wrapText="1"/>
    </xf>
    <xf numFmtId="0" fontId="22" fillId="0" borderId="2" xfId="5">
      <alignment horizontal="left" vertical="top" wrapText="1"/>
    </xf>
    <xf numFmtId="49" fontId="0" fillId="0" borderId="8" xfId="0" applyNumberFormat="1" applyFon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72" fillId="4" borderId="8" xfId="0" applyFont="1" applyFill="1" applyBorder="1" applyAlignment="1" applyProtection="1">
      <alignment horizontal="right" vertical="center"/>
      <protection locked="0"/>
    </xf>
    <xf numFmtId="0" fontId="0" fillId="0" borderId="8" xfId="0" applyFont="1" applyBorder="1" applyAlignment="1">
      <alignment horizontal="right"/>
    </xf>
    <xf numFmtId="0" fontId="55" fillId="4" borderId="10" xfId="0" applyFont="1" applyFill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56" fillId="4" borderId="11" xfId="0" applyFont="1" applyFill="1" applyBorder="1" applyAlignment="1" applyProtection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7" fillId="4" borderId="11" xfId="0" applyFont="1" applyFill="1" applyBorder="1" applyAlignment="1">
      <alignment horizontal="center" vertical="center" wrapText="1"/>
    </xf>
    <xf numFmtId="0" fontId="57" fillId="4" borderId="12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49" fontId="58" fillId="2" borderId="7" xfId="0" applyNumberFormat="1" applyFont="1" applyFill="1" applyBorder="1" applyAlignment="1" applyProtection="1">
      <alignment horizontal="left" vertical="center" wrapText="1"/>
    </xf>
    <xf numFmtId="49" fontId="21" fillId="2" borderId="7" xfId="0" applyNumberFormat="1" applyFont="1" applyFill="1" applyBorder="1" applyAlignment="1">
      <alignment horizontal="left" vertical="center" wrapText="1"/>
    </xf>
    <xf numFmtId="49" fontId="21" fillId="2" borderId="9" xfId="0" applyNumberFormat="1" applyFont="1" applyFill="1" applyBorder="1" applyAlignment="1">
      <alignment horizontal="left" vertical="center" wrapText="1"/>
    </xf>
    <xf numFmtId="0" fontId="58" fillId="2" borderId="6" xfId="0" applyFont="1" applyFill="1" applyBorder="1" applyAlignment="1" applyProtection="1">
      <alignment horizontal="right" vertical="center" wrapText="1" indent="1"/>
    </xf>
    <xf numFmtId="0" fontId="21" fillId="2" borderId="9" xfId="0" applyFont="1" applyFill="1" applyBorder="1" applyAlignment="1">
      <alignment horizontal="right" vertical="center" wrapText="1" indent="1"/>
    </xf>
    <xf numFmtId="0" fontId="58" fillId="2" borderId="6" xfId="0" applyFont="1" applyFill="1" applyBorder="1" applyAlignment="1">
      <alignment horizontal="center" vertical="center" wrapText="1"/>
    </xf>
    <xf numFmtId="0" fontId="58" fillId="2" borderId="9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right" vertical="center" wrapText="1" indent="1"/>
    </xf>
    <xf numFmtId="3" fontId="58" fillId="2" borderId="7" xfId="0" applyNumberFormat="1" applyFont="1" applyFill="1" applyBorder="1" applyAlignment="1">
      <alignment horizontal="right" vertical="center" wrapText="1" indent="1"/>
    </xf>
    <xf numFmtId="3" fontId="58" fillId="2" borderId="9" xfId="0" applyNumberFormat="1" applyFont="1" applyFill="1" applyBorder="1" applyAlignment="1">
      <alignment horizontal="right" vertical="center" wrapText="1" indent="1"/>
    </xf>
    <xf numFmtId="0" fontId="58" fillId="2" borderId="7" xfId="0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 vertical="center"/>
    </xf>
    <xf numFmtId="49" fontId="58" fillId="2" borderId="12" xfId="0" applyNumberFormat="1" applyFont="1" applyFill="1" applyBorder="1" applyAlignment="1" applyProtection="1">
      <alignment horizontal="left" vertical="center" wrapText="1"/>
    </xf>
    <xf numFmtId="49" fontId="21" fillId="2" borderId="8" xfId="0" applyNumberFormat="1" applyFont="1" applyFill="1" applyBorder="1" applyAlignment="1">
      <alignment horizontal="left" vertical="center" wrapText="1"/>
    </xf>
    <xf numFmtId="0" fontId="58" fillId="2" borderId="8" xfId="0" applyFont="1" applyFill="1" applyBorder="1" applyAlignment="1" applyProtection="1">
      <alignment horizontal="right" vertical="center" wrapText="1" indent="1"/>
    </xf>
    <xf numFmtId="0" fontId="21" fillId="2" borderId="8" xfId="0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/>
    </xf>
    <xf numFmtId="49" fontId="58" fillId="2" borderId="5" xfId="0" applyNumberFormat="1" applyFont="1" applyFill="1" applyBorder="1" applyAlignment="1" applyProtection="1">
      <alignment horizontal="left" vertical="center" wrapText="1"/>
    </xf>
    <xf numFmtId="49" fontId="21" fillId="2" borderId="14" xfId="0" applyNumberFormat="1" applyFont="1" applyFill="1" applyBorder="1" applyAlignment="1">
      <alignment horizontal="left" vertical="center" wrapText="1"/>
    </xf>
    <xf numFmtId="0" fontId="58" fillId="2" borderId="14" xfId="0" applyFont="1" applyFill="1" applyBorder="1" applyAlignment="1" applyProtection="1">
      <alignment horizontal="right" vertical="center" wrapText="1" indent="1"/>
    </xf>
    <xf numFmtId="0" fontId="21" fillId="2" borderId="14" xfId="0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/>
    </xf>
    <xf numFmtId="49" fontId="59" fillId="0" borderId="10" xfId="0" applyNumberFormat="1" applyFont="1" applyBorder="1" applyAlignment="1">
      <alignment horizontal="right" vertical="center" wrapText="1"/>
    </xf>
    <xf numFmtId="0" fontId="60" fillId="0" borderId="11" xfId="0" applyFont="1" applyBorder="1" applyAlignment="1">
      <alignment horizontal="right" vertical="center" wrapText="1"/>
    </xf>
    <xf numFmtId="0" fontId="60" fillId="0" borderId="12" xfId="0" applyFont="1" applyBorder="1" applyAlignment="1">
      <alignment horizontal="right" vertical="center" wrapText="1"/>
    </xf>
    <xf numFmtId="38" fontId="58" fillId="6" borderId="11" xfId="0" applyNumberFormat="1" applyFont="1" applyFill="1" applyBorder="1" applyAlignment="1">
      <alignment horizontal="right" vertical="center" wrapText="1" indent="1"/>
    </xf>
    <xf numFmtId="0" fontId="53" fillId="0" borderId="12" xfId="0" applyFont="1" applyBorder="1" applyAlignment="1">
      <alignment horizontal="right" vertical="center" wrapText="1" indent="1"/>
    </xf>
    <xf numFmtId="0" fontId="58" fillId="0" borderId="1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3" fontId="58" fillId="6" borderId="8" xfId="0" applyNumberFormat="1" applyFont="1" applyFill="1" applyBorder="1" applyAlignment="1">
      <alignment horizontal="right" vertical="center" wrapText="1" indent="1"/>
    </xf>
    <xf numFmtId="0" fontId="58" fillId="0" borderId="11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 wrapText="1"/>
    </xf>
    <xf numFmtId="0" fontId="57" fillId="4" borderId="10" xfId="0" applyFont="1" applyFill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59" fillId="4" borderId="8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/>
    </xf>
    <xf numFmtId="0" fontId="35" fillId="4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3" fontId="64" fillId="7" borderId="13" xfId="0" applyNumberFormat="1" applyFont="1" applyFill="1" applyBorder="1" applyAlignment="1" applyProtection="1">
      <alignment horizontal="right" vertical="center" wrapText="1" indent="1"/>
    </xf>
    <xf numFmtId="3" fontId="64" fillId="7" borderId="13" xfId="0" applyNumberFormat="1" applyFont="1" applyFill="1" applyBorder="1" applyAlignment="1">
      <alignment horizontal="right" vertical="center" indent="1"/>
    </xf>
    <xf numFmtId="3" fontId="64" fillId="7" borderId="13" xfId="0" applyNumberFormat="1" applyFont="1" applyFill="1" applyBorder="1" applyAlignment="1">
      <alignment horizontal="right" vertical="center" wrapText="1" indent="1"/>
    </xf>
    <xf numFmtId="0" fontId="14" fillId="4" borderId="8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4" borderId="8" xfId="0" quotePrefix="1" applyFont="1" applyFill="1" applyBorder="1" applyAlignment="1">
      <alignment horizontal="center" vertical="center" wrapText="1"/>
    </xf>
    <xf numFmtId="3" fontId="64" fillId="8" borderId="8" xfId="0" applyNumberFormat="1" applyFont="1" applyFill="1" applyBorder="1" applyAlignment="1" applyProtection="1">
      <alignment horizontal="right" vertical="center" wrapText="1" indent="1"/>
    </xf>
    <xf numFmtId="3" fontId="64" fillId="8" borderId="8" xfId="0" applyNumberFormat="1" applyFont="1" applyFill="1" applyBorder="1" applyAlignment="1">
      <alignment horizontal="right" vertical="center" indent="1"/>
    </xf>
    <xf numFmtId="3" fontId="64" fillId="8" borderId="8" xfId="0" applyNumberFormat="1" applyFont="1" applyFill="1" applyBorder="1" applyAlignment="1">
      <alignment horizontal="right" vertical="center" wrapText="1" indent="1"/>
    </xf>
    <xf numFmtId="0" fontId="29" fillId="4" borderId="8" xfId="0" applyFont="1" applyFill="1" applyBorder="1" applyAlignment="1">
      <alignment horizontal="right" vertical="center" wrapText="1"/>
    </xf>
    <xf numFmtId="0" fontId="29" fillId="0" borderId="8" xfId="0" applyFont="1" applyBorder="1" applyAlignment="1">
      <alignment horizontal="right" vertical="center" wrapText="1"/>
    </xf>
    <xf numFmtId="0" fontId="29" fillId="4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3" fontId="64" fillId="7" borderId="8" xfId="0" applyNumberFormat="1" applyFont="1" applyFill="1" applyBorder="1" applyAlignment="1" applyProtection="1">
      <alignment horizontal="right" vertical="center" wrapText="1" indent="1"/>
    </xf>
    <xf numFmtId="3" fontId="64" fillId="7" borderId="8" xfId="0" applyNumberFormat="1" applyFont="1" applyFill="1" applyBorder="1" applyAlignment="1">
      <alignment horizontal="right" vertical="center" indent="1"/>
    </xf>
    <xf numFmtId="3" fontId="64" fillId="7" borderId="8" xfId="0" applyNumberFormat="1" applyFont="1" applyFill="1" applyBorder="1" applyAlignment="1">
      <alignment horizontal="right" vertical="center" wrapText="1" indent="1"/>
    </xf>
    <xf numFmtId="3" fontId="64" fillId="2" borderId="8" xfId="0" applyNumberFormat="1" applyFont="1" applyFill="1" applyBorder="1" applyAlignment="1" applyProtection="1">
      <alignment horizontal="right" vertical="center" wrapText="1" indent="1"/>
    </xf>
    <xf numFmtId="3" fontId="64" fillId="2" borderId="8" xfId="0" applyNumberFormat="1" applyFont="1" applyFill="1" applyBorder="1" applyAlignment="1">
      <alignment horizontal="right" vertical="center" indent="1"/>
    </xf>
    <xf numFmtId="3" fontId="64" fillId="2" borderId="8" xfId="0" applyNumberFormat="1" applyFont="1" applyFill="1" applyBorder="1" applyAlignment="1" applyProtection="1">
      <alignment horizontal="right" vertical="center" indent="1"/>
    </xf>
    <xf numFmtId="3" fontId="64" fillId="8" borderId="8" xfId="0" applyNumberFormat="1" applyFont="1" applyFill="1" applyBorder="1" applyAlignment="1" applyProtection="1">
      <alignment horizontal="right" vertical="center" indent="1"/>
    </xf>
    <xf numFmtId="3" fontId="64" fillId="2" borderId="8" xfId="0" applyNumberFormat="1" applyFont="1" applyFill="1" applyBorder="1" applyAlignment="1">
      <alignment horizontal="right" vertical="center" wrapText="1" indent="1"/>
    </xf>
    <xf numFmtId="0" fontId="29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3" fontId="64" fillId="6" borderId="8" xfId="0" applyNumberFormat="1" applyFont="1" applyFill="1" applyBorder="1" applyAlignment="1" applyProtection="1">
      <alignment horizontal="right" vertical="center" wrapText="1" indent="1"/>
    </xf>
    <xf numFmtId="3" fontId="64" fillId="6" borderId="8" xfId="0" applyNumberFormat="1" applyFont="1" applyFill="1" applyBorder="1" applyAlignment="1">
      <alignment horizontal="right" vertical="center" indent="1"/>
    </xf>
    <xf numFmtId="3" fontId="64" fillId="6" borderId="8" xfId="0" applyNumberFormat="1" applyFont="1" applyFill="1" applyBorder="1" applyAlignment="1">
      <alignment horizontal="right" vertical="center" wrapText="1" indent="1"/>
    </xf>
    <xf numFmtId="3" fontId="64" fillId="6" borderId="8" xfId="0" applyNumberFormat="1" applyFont="1" applyFill="1" applyBorder="1" applyAlignment="1" applyProtection="1">
      <alignment horizontal="right" vertical="center" indent="1"/>
    </xf>
    <xf numFmtId="0" fontId="15" fillId="4" borderId="8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3" fontId="64" fillId="7" borderId="8" xfId="0" applyNumberFormat="1" applyFont="1" applyFill="1" applyBorder="1" applyAlignment="1" applyProtection="1">
      <alignment horizontal="right" vertical="center" indent="1"/>
    </xf>
    <xf numFmtId="3" fontId="64" fillId="0" borderId="8" xfId="0" applyNumberFormat="1" applyFont="1" applyBorder="1" applyAlignment="1">
      <alignment horizontal="right" vertical="center" indent="1"/>
    </xf>
    <xf numFmtId="10" fontId="6" fillId="6" borderId="8" xfId="0" applyNumberFormat="1" applyFont="1" applyFill="1" applyBorder="1" applyAlignment="1" applyProtection="1">
      <alignment horizontal="right" vertical="center" wrapText="1" indent="1"/>
    </xf>
    <xf numFmtId="10" fontId="6" fillId="6" borderId="8" xfId="0" applyNumberFormat="1" applyFont="1" applyFill="1" applyBorder="1" applyAlignment="1">
      <alignment horizontal="right" vertical="center" indent="1"/>
    </xf>
    <xf numFmtId="10" fontId="6" fillId="6" borderId="8" xfId="0" applyNumberFormat="1" applyFont="1" applyFill="1" applyBorder="1" applyAlignment="1">
      <alignment horizontal="right" vertical="center" wrapText="1" indent="1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9" fillId="4" borderId="15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6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/>
    <xf numFmtId="0" fontId="15" fillId="2" borderId="8" xfId="0" applyNumberFormat="1" applyFont="1" applyFill="1" applyBorder="1" applyAlignment="1">
      <alignment horizontal="left" vertical="center" wrapText="1" indent="1"/>
    </xf>
    <xf numFmtId="0" fontId="15" fillId="0" borderId="8" xfId="0" applyNumberFormat="1" applyFont="1" applyBorder="1" applyAlignment="1">
      <alignment horizontal="left" vertical="center" wrapText="1" indent="1"/>
    </xf>
    <xf numFmtId="3" fontId="14" fillId="2" borderId="8" xfId="0" applyNumberFormat="1" applyFont="1" applyFill="1" applyBorder="1" applyAlignment="1">
      <alignment horizontal="right" vertical="center" wrapText="1" indent="1"/>
    </xf>
    <xf numFmtId="0" fontId="13" fillId="3" borderId="10" xfId="0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32" fillId="0" borderId="8" xfId="0" applyFont="1" applyBorder="1" applyAlignment="1" applyProtection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3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7" xfId="0" applyFont="1" applyBorder="1" applyAlignment="1" applyProtection="1">
      <alignment horizontal="right" vertical="center" wrapText="1"/>
    </xf>
    <xf numFmtId="0" fontId="65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center" vertical="center" wrapText="1"/>
    </xf>
    <xf numFmtId="4" fontId="14" fillId="2" borderId="8" xfId="0" applyNumberFormat="1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right" vertical="center" wrapText="1" indent="1"/>
    </xf>
    <xf numFmtId="4" fontId="14" fillId="2" borderId="8" xfId="0" applyNumberFormat="1" applyFont="1" applyFill="1" applyBorder="1" applyAlignment="1">
      <alignment horizontal="right" vertical="center" wrapText="1" indent="1"/>
    </xf>
    <xf numFmtId="0" fontId="58" fillId="4" borderId="8" xfId="0" applyFont="1" applyFill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6" fillId="4" borderId="8" xfId="0" applyFont="1" applyFill="1" applyBorder="1" applyAlignment="1">
      <alignment horizontal="center" vertical="center" wrapText="1"/>
    </xf>
    <xf numFmtId="0" fontId="32" fillId="0" borderId="10" xfId="0" applyFont="1" applyBorder="1" applyAlignment="1" applyProtection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top" wrapText="1"/>
    </xf>
    <xf numFmtId="0" fontId="24" fillId="0" borderId="11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14" fontId="22" fillId="0" borderId="0" xfId="0" applyNumberFormat="1" applyFont="1" applyBorder="1" applyAlignment="1" applyProtection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4" fillId="0" borderId="10" xfId="0" applyFont="1" applyBorder="1" applyAlignment="1" applyProtection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8" fillId="0" borderId="10" xfId="4" applyFont="1" applyBorder="1">
      <alignment horizontal="center" vertical="center"/>
    </xf>
    <xf numFmtId="0" fontId="18" fillId="0" borderId="11" xfId="4" applyFont="1" applyBorder="1">
      <alignment horizontal="center" vertical="center"/>
    </xf>
    <xf numFmtId="0" fontId="18" fillId="0" borderId="12" xfId="4" applyFont="1" applyBorder="1">
      <alignment horizontal="center" vertical="center"/>
    </xf>
    <xf numFmtId="0" fontId="6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wrapText="1"/>
    </xf>
    <xf numFmtId="0" fontId="69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vertical="center" wrapText="1"/>
    </xf>
    <xf numFmtId="0" fontId="34" fillId="2" borderId="8" xfId="0" applyNumberFormat="1" applyFont="1" applyFill="1" applyBorder="1" applyAlignment="1">
      <alignment horizontal="right" vertical="center" wrapText="1"/>
    </xf>
    <xf numFmtId="0" fontId="14" fillId="2" borderId="8" xfId="0" applyNumberFormat="1" applyFont="1" applyFill="1" applyBorder="1" applyAlignment="1">
      <alignment horizontal="right" vertical="center" wrapText="1"/>
    </xf>
    <xf numFmtId="10" fontId="34" fillId="2" borderId="8" xfId="0" applyNumberFormat="1" applyFont="1" applyFill="1" applyBorder="1" applyAlignment="1">
      <alignment horizontal="right" vertical="center" wrapText="1"/>
    </xf>
    <xf numFmtId="49" fontId="34" fillId="2" borderId="8" xfId="0" applyNumberFormat="1" applyFont="1" applyFill="1" applyBorder="1" applyAlignment="1">
      <alignment horizontal="center" vertical="center" wrapText="1"/>
    </xf>
    <xf numFmtId="49" fontId="34" fillId="2" borderId="8" xfId="0" applyNumberFormat="1" applyFont="1" applyFill="1" applyBorder="1" applyAlignment="1">
      <alignment horizontal="center" wrapText="1"/>
    </xf>
    <xf numFmtId="10" fontId="14" fillId="2" borderId="8" xfId="0" applyNumberFormat="1" applyFont="1" applyFill="1" applyBorder="1" applyAlignment="1">
      <alignment horizontal="right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0" fontId="35" fillId="0" borderId="10" xfId="0" applyFont="1" applyBorder="1" applyAlignment="1" applyProtection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3" fillId="0" borderId="8" xfId="0" applyFont="1" applyBorder="1" applyAlignment="1">
      <alignment horizontal="center" vertical="center" wrapText="1"/>
    </xf>
    <xf numFmtId="0" fontId="32" fillId="4" borderId="8" xfId="0" applyFont="1" applyFill="1" applyBorder="1" applyAlignment="1" applyProtection="1">
      <alignment horizontal="center" vertical="center" wrapText="1"/>
    </xf>
    <xf numFmtId="49" fontId="32" fillId="2" borderId="8" xfId="0" applyNumberFormat="1" applyFont="1" applyFill="1" applyBorder="1" applyAlignment="1" applyProtection="1">
      <alignment horizontal="center" vertical="center" wrapText="1"/>
    </xf>
    <xf numFmtId="49" fontId="73" fillId="2" borderId="8" xfId="0" applyNumberFormat="1" applyFont="1" applyFill="1" applyBorder="1" applyAlignment="1">
      <alignment horizontal="center" vertical="center" wrapText="1"/>
    </xf>
    <xf numFmtId="40" fontId="64" fillId="0" borderId="8" xfId="0" applyNumberFormat="1" applyFont="1" applyFill="1" applyBorder="1" applyAlignment="1">
      <alignment horizontal="center" vertical="center" wrapText="1"/>
    </xf>
    <xf numFmtId="10" fontId="34" fillId="6" borderId="8" xfId="0" applyNumberFormat="1" applyFont="1" applyFill="1" applyBorder="1" applyAlignment="1" applyProtection="1">
      <alignment horizontal="center" vertical="center" wrapText="1"/>
    </xf>
    <xf numFmtId="10" fontId="14" fillId="6" borderId="8" xfId="0" applyNumberFormat="1" applyFont="1" applyFill="1" applyBorder="1" applyAlignment="1">
      <alignment horizontal="center" vertical="center" wrapText="1"/>
    </xf>
    <xf numFmtId="40" fontId="14" fillId="2" borderId="8" xfId="0" applyNumberFormat="1" applyFont="1" applyFill="1" applyBorder="1" applyAlignment="1">
      <alignment horizontal="right" vertical="center" wrapText="1" indent="1"/>
    </xf>
    <xf numFmtId="40" fontId="14" fillId="2" borderId="8" xfId="0" applyNumberFormat="1" applyFont="1" applyFill="1" applyBorder="1" applyAlignment="1">
      <alignment horizontal="right" vertical="center" indent="1"/>
    </xf>
    <xf numFmtId="14" fontId="32" fillId="2" borderId="8" xfId="0" applyNumberFormat="1" applyFont="1" applyFill="1" applyBorder="1" applyAlignment="1">
      <alignment horizontal="center" vertical="center" wrapText="1"/>
    </xf>
    <xf numFmtId="14" fontId="32" fillId="2" borderId="8" xfId="0" applyNumberFormat="1" applyFont="1" applyFill="1" applyBorder="1" applyAlignment="1">
      <alignment horizontal="center" vertical="center"/>
    </xf>
    <xf numFmtId="10" fontId="34" fillId="6" borderId="8" xfId="0" applyNumberFormat="1" applyFont="1" applyFill="1" applyBorder="1" applyAlignment="1">
      <alignment horizontal="center" vertical="center" wrapText="1"/>
    </xf>
    <xf numFmtId="40" fontId="35" fillId="0" borderId="8" xfId="0" applyNumberFormat="1" applyFont="1" applyFill="1" applyBorder="1" applyAlignment="1">
      <alignment horizontal="right" vertical="center" wrapText="1"/>
    </xf>
    <xf numFmtId="0" fontId="64" fillId="0" borderId="8" xfId="0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40" fontId="34" fillId="6" borderId="8" xfId="0" applyNumberFormat="1" applyFont="1" applyFill="1" applyBorder="1" applyAlignment="1">
      <alignment horizontal="right" vertical="center" wrapText="1" indent="1"/>
    </xf>
    <xf numFmtId="40" fontId="34" fillId="6" borderId="8" xfId="0" applyNumberFormat="1" applyFont="1" applyFill="1" applyBorder="1" applyAlignment="1">
      <alignment horizontal="right" vertical="center" indent="1"/>
    </xf>
  </cellXfs>
  <cellStyles count="7">
    <cellStyle name="Currency" xfId="1" builtinId="4"/>
    <cellStyle name="Data Field 1" xfId="2" xr:uid="{00000000-0005-0000-0000-000001000000}"/>
    <cellStyle name="Data Field 1 2" xfId="3" xr:uid="{00000000-0005-0000-0000-000002000000}"/>
    <cellStyle name="Data Field 1 3" xfId="6" xr:uid="{00000000-0005-0000-0000-000003000000}"/>
    <cellStyle name="Heading 12pt" xfId="4" xr:uid="{00000000-0005-0000-0000-000004000000}"/>
    <cellStyle name="Normal" xfId="0" builtinId="0"/>
    <cellStyle name="Sch Footer" xfId="5" xr:uid="{00000000-0005-0000-0000-000006000000}"/>
  </cellStyles>
  <dxfs count="10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66675</xdr:colOff>
      <xdr:row>15</xdr:row>
      <xdr:rowOff>52677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12309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142876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27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02784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42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39646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70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7371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111</xdr:row>
      <xdr:rowOff>29548</xdr:rowOff>
    </xdr:from>
    <xdr:ext cx="1168100" cy="1342053"/>
    <xdr:pic>
      <xdr:nvPicPr>
        <xdr:cNvPr id="5" name="Picture 4" descr="ST_SEAL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367103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147</xdr:row>
      <xdr:rowOff>29548</xdr:rowOff>
    </xdr:from>
    <xdr:ext cx="1168100" cy="1342053"/>
    <xdr:pic>
      <xdr:nvPicPr>
        <xdr:cNvPr id="6" name="Picture 5" descr="ST_SEAL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4876897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178</xdr:row>
      <xdr:rowOff>29548</xdr:rowOff>
    </xdr:from>
    <xdr:ext cx="1168100" cy="1342053"/>
    <xdr:pic>
      <xdr:nvPicPr>
        <xdr:cNvPr id="7" name="Picture 6" descr="ST_SEAL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5868449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topLeftCell="A19" zoomScaleNormal="100" zoomScalePageLayoutView="150" workbookViewId="0">
      <selection activeCell="H38" sqref="H38:AL40"/>
    </sheetView>
  </sheetViews>
  <sheetFormatPr defaultColWidth="0" defaultRowHeight="7.15" customHeight="1" zeroHeight="1" x14ac:dyDescent="0.2"/>
  <cols>
    <col min="1" max="77" width="1.28515625" style="131" customWidth="1"/>
    <col min="78" max="80" width="1.28515625" style="131" hidden="1" customWidth="1"/>
    <col min="81" max="81" width="5" style="131" hidden="1" customWidth="1"/>
    <col min="82" max="88" width="0" style="131" hidden="1" customWidth="1"/>
    <col min="89" max="16384" width="1.28515625" style="131" hidden="1"/>
  </cols>
  <sheetData>
    <row r="1" spans="1:88" ht="7.15" customHeight="1" thickTop="1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8"/>
      <c r="BQ1" s="129"/>
      <c r="BR1" s="129"/>
      <c r="BS1" s="129"/>
      <c r="BT1" s="129"/>
      <c r="BU1" s="129"/>
      <c r="BV1" s="129"/>
      <c r="BW1" s="129"/>
      <c r="BX1" s="130"/>
      <c r="BY1" s="123"/>
    </row>
    <row r="2" spans="1:88" ht="7.15" customHeight="1" x14ac:dyDescent="0.25">
      <c r="A2" s="132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68">
        <v>2025</v>
      </c>
      <c r="BQ2" s="168"/>
      <c r="BR2" s="168"/>
      <c r="BS2" s="168"/>
      <c r="BT2" s="168"/>
      <c r="BU2" s="168"/>
      <c r="BV2" s="168"/>
      <c r="BW2" s="168"/>
      <c r="BX2" s="134"/>
      <c r="BY2" s="123"/>
      <c r="CC2" s="131">
        <v>2017</v>
      </c>
      <c r="CD2" s="123"/>
      <c r="CE2" s="123"/>
      <c r="CF2" s="123"/>
      <c r="CG2" s="123"/>
      <c r="CH2" s="123"/>
      <c r="CI2" s="123"/>
      <c r="CJ2" s="123"/>
    </row>
    <row r="3" spans="1:88" ht="7.15" customHeight="1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24"/>
      <c r="R3" s="124"/>
      <c r="S3" s="124"/>
      <c r="T3" s="124"/>
      <c r="U3" s="124"/>
      <c r="V3" s="124"/>
      <c r="W3" s="124"/>
      <c r="X3" s="124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68"/>
      <c r="BQ3" s="168"/>
      <c r="BR3" s="168"/>
      <c r="BS3" s="168"/>
      <c r="BT3" s="168"/>
      <c r="BU3" s="168"/>
      <c r="BV3" s="168"/>
      <c r="BW3" s="168"/>
      <c r="BX3" s="134"/>
      <c r="BY3" s="123"/>
      <c r="CC3" s="131">
        <v>2018</v>
      </c>
      <c r="CD3" s="123"/>
      <c r="CE3" s="123"/>
      <c r="CF3" s="123"/>
      <c r="CG3" s="123"/>
      <c r="CH3" s="123"/>
      <c r="CI3" s="123"/>
      <c r="CJ3" s="123"/>
    </row>
    <row r="4" spans="1:88" ht="7.15" customHeight="1" x14ac:dyDescent="0.25">
      <c r="A4" s="132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68"/>
      <c r="BQ4" s="168"/>
      <c r="BR4" s="168"/>
      <c r="BS4" s="168"/>
      <c r="BT4" s="168"/>
      <c r="BU4" s="168"/>
      <c r="BV4" s="168"/>
      <c r="BW4" s="168"/>
      <c r="BX4" s="134"/>
      <c r="BY4" s="123"/>
      <c r="CC4" s="131">
        <v>2019</v>
      </c>
      <c r="CD4" s="123"/>
      <c r="CE4" s="123"/>
      <c r="CF4" s="123"/>
      <c r="CG4" s="123"/>
      <c r="CH4" s="123"/>
      <c r="CI4" s="123"/>
      <c r="CJ4" s="123"/>
    </row>
    <row r="5" spans="1:88" ht="7.15" customHeight="1" x14ac:dyDescent="0.25">
      <c r="A5" s="132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69" t="s">
        <v>316</v>
      </c>
      <c r="BQ5" s="170"/>
      <c r="BR5" s="170"/>
      <c r="BS5" s="170"/>
      <c r="BT5" s="170"/>
      <c r="BU5" s="170"/>
      <c r="BV5" s="170"/>
      <c r="BW5" s="170"/>
      <c r="BX5" s="137"/>
      <c r="BY5" s="123"/>
      <c r="CC5" s="131">
        <v>2020</v>
      </c>
      <c r="CD5" s="123"/>
      <c r="CE5" s="123"/>
      <c r="CF5" s="123"/>
      <c r="CG5" s="123"/>
      <c r="CH5" s="123"/>
      <c r="CI5" s="123"/>
      <c r="CJ5" s="123"/>
    </row>
    <row r="6" spans="1:88" ht="7.15" customHeight="1" x14ac:dyDescent="0.25">
      <c r="A6" s="132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70"/>
      <c r="BQ6" s="170"/>
      <c r="BR6" s="170"/>
      <c r="BS6" s="170"/>
      <c r="BT6" s="170"/>
      <c r="BU6" s="170"/>
      <c r="BV6" s="170"/>
      <c r="BW6" s="170"/>
      <c r="BX6" s="137"/>
      <c r="BY6" s="123"/>
      <c r="CC6" s="131">
        <v>2021</v>
      </c>
      <c r="CD6" s="123"/>
      <c r="CE6" s="123"/>
      <c r="CF6" s="123"/>
      <c r="CG6" s="123"/>
      <c r="CH6" s="123"/>
      <c r="CI6" s="123"/>
      <c r="CJ6" s="123"/>
    </row>
    <row r="7" spans="1:88" ht="7.15" customHeight="1" x14ac:dyDescent="0.25">
      <c r="A7" s="132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70"/>
      <c r="BQ7" s="170"/>
      <c r="BR7" s="170"/>
      <c r="BS7" s="170"/>
      <c r="BT7" s="170"/>
      <c r="BU7" s="170"/>
      <c r="BV7" s="170"/>
      <c r="BW7" s="170"/>
      <c r="BX7" s="137"/>
      <c r="BY7" s="123"/>
      <c r="CC7" s="131">
        <v>2022</v>
      </c>
      <c r="CD7" s="123"/>
      <c r="CE7" s="123"/>
      <c r="CF7" s="123"/>
      <c r="CG7" s="123"/>
      <c r="CH7" s="123"/>
      <c r="CI7" s="123"/>
      <c r="CJ7" s="123"/>
    </row>
    <row r="8" spans="1:88" ht="7.15" customHeight="1" x14ac:dyDescent="0.25">
      <c r="A8" s="132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8"/>
      <c r="BY8" s="123"/>
      <c r="CC8" s="131">
        <v>2023</v>
      </c>
      <c r="CD8" s="123"/>
      <c r="CE8" s="123"/>
      <c r="CF8" s="123"/>
      <c r="CG8" s="123"/>
      <c r="CH8" s="123"/>
      <c r="CI8" s="123"/>
      <c r="CJ8" s="123"/>
    </row>
    <row r="9" spans="1:88" ht="7.15" customHeight="1" x14ac:dyDescent="0.25">
      <c r="A9" s="132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8"/>
      <c r="BY9" s="123"/>
      <c r="CC9" s="131">
        <v>2024</v>
      </c>
      <c r="CD9" s="123"/>
      <c r="CE9" s="123"/>
      <c r="CF9" s="123"/>
      <c r="CG9" s="123"/>
      <c r="CH9" s="123"/>
      <c r="CI9" s="123"/>
      <c r="CJ9" s="123"/>
    </row>
    <row r="10" spans="1:88" ht="7.15" customHeight="1" x14ac:dyDescent="0.25">
      <c r="A10" s="132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8"/>
      <c r="BY10" s="123"/>
      <c r="CC10" s="131">
        <v>2025</v>
      </c>
      <c r="CD10" s="123"/>
      <c r="CE10" s="123"/>
      <c r="CF10" s="123"/>
      <c r="CG10" s="123"/>
      <c r="CH10" s="123"/>
      <c r="CI10" s="123"/>
      <c r="CJ10" s="123"/>
    </row>
    <row r="11" spans="1:88" ht="7.15" customHeight="1" x14ac:dyDescent="0.25">
      <c r="A11" s="132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8"/>
      <c r="BY11" s="123"/>
      <c r="CC11" s="131">
        <v>2026</v>
      </c>
      <c r="CD11" s="123"/>
      <c r="CE11" s="123"/>
      <c r="CF11" s="123"/>
      <c r="CG11" s="123"/>
      <c r="CH11" s="123"/>
      <c r="CI11" s="123"/>
      <c r="CJ11" s="123"/>
    </row>
    <row r="12" spans="1:88" ht="7.15" customHeight="1" x14ac:dyDescent="0.25">
      <c r="A12" s="132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8"/>
      <c r="BY12" s="123"/>
      <c r="CD12" s="123"/>
      <c r="CE12" s="123"/>
      <c r="CF12" s="123"/>
      <c r="CG12" s="123"/>
      <c r="CH12" s="123"/>
      <c r="CI12" s="123"/>
      <c r="CJ12" s="123"/>
    </row>
    <row r="13" spans="1:88" ht="7.15" customHeight="1" x14ac:dyDescent="0.25">
      <c r="A13" s="132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8"/>
      <c r="BY13" s="123"/>
      <c r="CD13" s="123"/>
      <c r="CE13" s="123"/>
      <c r="CF13" s="123"/>
      <c r="CG13" s="123"/>
      <c r="CH13" s="123"/>
      <c r="CI13" s="123"/>
      <c r="CJ13" s="123"/>
    </row>
    <row r="14" spans="1:88" ht="7.15" customHeight="1" x14ac:dyDescent="0.25">
      <c r="A14" s="132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8"/>
      <c r="BY14" s="123"/>
      <c r="CD14" s="123"/>
      <c r="CE14" s="123"/>
      <c r="CF14" s="123"/>
      <c r="CG14" s="123"/>
      <c r="CH14" s="123"/>
      <c r="CI14" s="123"/>
      <c r="CJ14" s="123"/>
    </row>
    <row r="15" spans="1:88" ht="7.15" customHeight="1" x14ac:dyDescent="0.25">
      <c r="A15" s="132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8"/>
      <c r="BY15" s="123"/>
      <c r="CD15" s="123"/>
      <c r="CE15" s="123"/>
      <c r="CF15" s="123"/>
      <c r="CG15" s="123"/>
      <c r="CH15" s="123"/>
      <c r="CI15" s="123"/>
      <c r="CJ15" s="123"/>
    </row>
    <row r="16" spans="1:88" ht="7.15" customHeight="1" x14ac:dyDescent="0.25">
      <c r="A16" s="132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8"/>
      <c r="BY16" s="123"/>
      <c r="CD16" s="123"/>
      <c r="CE16" s="123"/>
      <c r="CF16" s="123"/>
      <c r="CG16" s="123"/>
      <c r="CH16" s="123"/>
      <c r="CI16" s="123"/>
      <c r="CJ16" s="123"/>
    </row>
    <row r="17" spans="1:77" ht="7.15" customHeight="1" x14ac:dyDescent="0.25">
      <c r="A17" s="171" t="s">
        <v>339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66"/>
      <c r="BY17" s="123"/>
    </row>
    <row r="18" spans="1:77" ht="7.15" customHeight="1" x14ac:dyDescent="0.25">
      <c r="A18" s="167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66"/>
      <c r="BY18" s="123"/>
    </row>
    <row r="19" spans="1:77" ht="7.15" customHeight="1" x14ac:dyDescent="0.25">
      <c r="A19" s="167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66"/>
      <c r="BY19" s="123"/>
    </row>
    <row r="20" spans="1:77" ht="7.15" customHeight="1" x14ac:dyDescent="0.25">
      <c r="A20" s="167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66"/>
      <c r="BY20" s="123"/>
    </row>
    <row r="21" spans="1:77" ht="7.15" customHeight="1" x14ac:dyDescent="0.25">
      <c r="A21" s="167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66"/>
      <c r="BY21" s="123"/>
    </row>
    <row r="22" spans="1:77" ht="7.15" customHeight="1" x14ac:dyDescent="0.25">
      <c r="A22" s="167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66"/>
      <c r="BY22" s="123"/>
    </row>
    <row r="23" spans="1:77" ht="7.15" customHeight="1" x14ac:dyDescent="0.25">
      <c r="A23" s="167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66"/>
      <c r="BY23" s="123"/>
    </row>
    <row r="24" spans="1:77" ht="7.15" customHeight="1" x14ac:dyDescent="0.25">
      <c r="A24" s="167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66"/>
      <c r="BY24" s="123"/>
    </row>
    <row r="25" spans="1:77" ht="7.15" customHeight="1" x14ac:dyDescent="0.25">
      <c r="A25" s="167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66"/>
      <c r="BY25" s="123"/>
    </row>
    <row r="26" spans="1:77" ht="7.15" customHeight="1" x14ac:dyDescent="0.25">
      <c r="A26" s="167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66"/>
      <c r="BY26" s="123"/>
    </row>
    <row r="27" spans="1:77" ht="7.15" customHeight="1" x14ac:dyDescent="0.25">
      <c r="A27" s="167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66"/>
      <c r="BY27" s="123"/>
    </row>
    <row r="28" spans="1:77" ht="7.15" customHeight="1" x14ac:dyDescent="0.25">
      <c r="A28" s="167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66"/>
      <c r="BY28" s="123"/>
    </row>
    <row r="29" spans="1:77" ht="7.15" customHeight="1" x14ac:dyDescent="0.25">
      <c r="A29" s="167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66"/>
      <c r="BY29" s="123"/>
    </row>
    <row r="30" spans="1:77" ht="7.15" customHeight="1" x14ac:dyDescent="0.2">
      <c r="A30" s="139"/>
      <c r="BX30" s="138"/>
    </row>
    <row r="31" spans="1:77" ht="7.15" customHeight="1" x14ac:dyDescent="0.2">
      <c r="A31" s="139"/>
      <c r="BX31" s="138"/>
    </row>
    <row r="32" spans="1:77" ht="7.15" customHeight="1" x14ac:dyDescent="0.2">
      <c r="A32" s="139"/>
      <c r="BX32" s="138"/>
    </row>
    <row r="33" spans="1:77" ht="7.15" customHeight="1" x14ac:dyDescent="0.2">
      <c r="A33" s="139"/>
      <c r="BX33" s="138"/>
    </row>
    <row r="34" spans="1:77" ht="7.15" customHeight="1" x14ac:dyDescent="0.2">
      <c r="A34" s="139"/>
      <c r="BX34" s="138"/>
    </row>
    <row r="35" spans="1:77" ht="7.15" customHeight="1" x14ac:dyDescent="0.2">
      <c r="A35" s="139"/>
      <c r="BX35" s="138"/>
    </row>
    <row r="36" spans="1:77" ht="7.15" customHeight="1" x14ac:dyDescent="0.2">
      <c r="A36" s="139"/>
      <c r="H36" s="173" t="s">
        <v>3</v>
      </c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5"/>
      <c r="AM36" s="179" t="s">
        <v>317</v>
      </c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1"/>
      <c r="BX36" s="138"/>
    </row>
    <row r="37" spans="1:77" ht="7.15" customHeight="1" x14ac:dyDescent="0.2">
      <c r="A37" s="139"/>
      <c r="H37" s="176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8"/>
      <c r="AM37" s="182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4"/>
      <c r="BX37" s="138"/>
    </row>
    <row r="38" spans="1:77" ht="7.15" customHeight="1" x14ac:dyDescent="0.2">
      <c r="A38" s="139"/>
      <c r="H38" s="185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7"/>
      <c r="AM38" s="194" t="str">
        <f>IF(H38="","",VLOOKUP(H38,Company_Name!A2:B20,2,FALSE))</f>
        <v/>
      </c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5"/>
      <c r="BX38" s="138"/>
    </row>
    <row r="39" spans="1:77" ht="7.15" customHeight="1" x14ac:dyDescent="0.2">
      <c r="A39" s="139"/>
      <c r="H39" s="188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90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5"/>
      <c r="BX39" s="138"/>
    </row>
    <row r="40" spans="1:77" ht="7.15" customHeight="1" x14ac:dyDescent="0.2">
      <c r="A40" s="139"/>
      <c r="H40" s="191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3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7"/>
      <c r="BX40" s="138"/>
    </row>
    <row r="41" spans="1:77" ht="7.15" customHeight="1" x14ac:dyDescent="0.2">
      <c r="A41" s="139"/>
      <c r="BX41" s="138"/>
    </row>
    <row r="42" spans="1:77" ht="7.15" customHeight="1" x14ac:dyDescent="0.2">
      <c r="A42" s="139"/>
      <c r="BX42" s="138"/>
    </row>
    <row r="43" spans="1:77" ht="7.15" customHeight="1" x14ac:dyDescent="0.25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60" t="s">
        <v>318</v>
      </c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2">
        <f>$BP$2-1</f>
        <v>2024</v>
      </c>
      <c r="AY43" s="163"/>
      <c r="AZ43" s="163"/>
      <c r="BA43" s="163"/>
      <c r="BB43" s="163"/>
      <c r="BC43" s="163"/>
      <c r="BD43" s="163"/>
      <c r="BE43" s="163"/>
      <c r="BF43" s="163"/>
      <c r="BG43" s="163"/>
      <c r="BR43" s="141"/>
      <c r="BS43" s="141"/>
      <c r="BT43" s="141"/>
      <c r="BU43" s="141"/>
      <c r="BV43" s="141"/>
      <c r="BW43" s="141"/>
      <c r="BX43" s="142"/>
      <c r="BY43" s="123"/>
    </row>
    <row r="44" spans="1:77" ht="7.15" customHeight="1" x14ac:dyDescent="0.25">
      <c r="A44" s="143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R44" s="141"/>
      <c r="BS44" s="141"/>
      <c r="BT44" s="141"/>
      <c r="BU44" s="141"/>
      <c r="BV44" s="141"/>
      <c r="BW44" s="141"/>
      <c r="BX44" s="142"/>
      <c r="BY44" s="123"/>
    </row>
    <row r="45" spans="1:77" ht="7.15" customHeight="1" x14ac:dyDescent="0.25">
      <c r="A45" s="144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6"/>
      <c r="BY45" s="123"/>
    </row>
    <row r="46" spans="1:77" ht="7.15" customHeight="1" x14ac:dyDescent="0.25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6"/>
      <c r="BY46" s="123"/>
    </row>
    <row r="47" spans="1:77" ht="7.15" customHeight="1" x14ac:dyDescent="0.25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9"/>
      <c r="BY47" s="123"/>
    </row>
    <row r="48" spans="1:77" ht="7.15" customHeight="1" x14ac:dyDescent="0.2">
      <c r="A48" s="164" t="s">
        <v>319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165"/>
      <c r="BB48" s="165"/>
      <c r="BC48" s="165"/>
      <c r="BD48" s="165"/>
      <c r="BE48" s="165"/>
      <c r="BF48" s="165"/>
      <c r="BG48" s="165"/>
      <c r="BH48" s="165"/>
      <c r="BI48" s="165"/>
      <c r="BJ48" s="165"/>
      <c r="BK48" s="165"/>
      <c r="BL48" s="165"/>
      <c r="BM48" s="165"/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  <c r="BX48" s="166"/>
      <c r="BY48" s="148"/>
    </row>
    <row r="49" spans="1:77" ht="7.15" customHeight="1" x14ac:dyDescent="0.2">
      <c r="A49" s="167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6"/>
      <c r="BY49" s="148"/>
    </row>
    <row r="50" spans="1:77" ht="7.15" customHeight="1" x14ac:dyDescent="0.2">
      <c r="A50" s="167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  <c r="BX50" s="166"/>
      <c r="BY50" s="148"/>
    </row>
    <row r="51" spans="1:77" ht="7.15" customHeight="1" x14ac:dyDescent="0.2">
      <c r="A51" s="167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6"/>
      <c r="BY51" s="148"/>
    </row>
    <row r="52" spans="1:77" ht="7.15" customHeight="1" x14ac:dyDescent="0.2">
      <c r="A52" s="167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  <c r="BX52" s="166"/>
      <c r="BY52" s="148"/>
    </row>
    <row r="53" spans="1:77" ht="7.15" customHeight="1" x14ac:dyDescent="0.2">
      <c r="A53" s="167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  <c r="BX53" s="166"/>
      <c r="BY53" s="148"/>
    </row>
    <row r="54" spans="1:77" ht="7.15" customHeight="1" x14ac:dyDescent="0.2">
      <c r="A54" s="167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  <c r="BX54" s="166"/>
      <c r="BY54" s="148"/>
    </row>
    <row r="55" spans="1:77" ht="7.15" customHeight="1" x14ac:dyDescent="0.2">
      <c r="A55" s="167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  <c r="BX55" s="166"/>
      <c r="BY55" s="148"/>
    </row>
    <row r="56" spans="1:77" ht="7.15" customHeight="1" x14ac:dyDescent="0.2">
      <c r="A56" s="167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  <c r="BH56" s="165"/>
      <c r="BI56" s="165"/>
      <c r="BJ56" s="165"/>
      <c r="BK56" s="165"/>
      <c r="BL56" s="165"/>
      <c r="BM56" s="165"/>
      <c r="BN56" s="165"/>
      <c r="BO56" s="165"/>
      <c r="BP56" s="165"/>
      <c r="BQ56" s="165"/>
      <c r="BR56" s="165"/>
      <c r="BS56" s="165"/>
      <c r="BT56" s="165"/>
      <c r="BU56" s="165"/>
      <c r="BV56" s="165"/>
      <c r="BW56" s="165"/>
      <c r="BX56" s="166"/>
      <c r="BY56" s="148"/>
    </row>
    <row r="57" spans="1:77" ht="7.15" customHeight="1" x14ac:dyDescent="0.2">
      <c r="A57" s="167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5"/>
      <c r="BR57" s="165"/>
      <c r="BS57" s="165"/>
      <c r="BT57" s="165"/>
      <c r="BU57" s="165"/>
      <c r="BV57" s="165"/>
      <c r="BW57" s="165"/>
      <c r="BX57" s="166"/>
      <c r="BY57" s="148"/>
    </row>
    <row r="58" spans="1:77" ht="7.15" customHeight="1" x14ac:dyDescent="0.2">
      <c r="A58" s="167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5"/>
      <c r="BR58" s="165"/>
      <c r="BS58" s="165"/>
      <c r="BT58" s="165"/>
      <c r="BU58" s="165"/>
      <c r="BV58" s="165"/>
      <c r="BW58" s="165"/>
      <c r="BX58" s="166"/>
      <c r="BY58" s="148"/>
    </row>
    <row r="59" spans="1:77" ht="7.15" customHeight="1" x14ac:dyDescent="0.2">
      <c r="A59" s="167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5"/>
      <c r="BR59" s="165"/>
      <c r="BS59" s="165"/>
      <c r="BT59" s="165"/>
      <c r="BU59" s="165"/>
      <c r="BV59" s="165"/>
      <c r="BW59" s="165"/>
      <c r="BX59" s="166"/>
      <c r="BY59" s="148"/>
    </row>
    <row r="60" spans="1:77" ht="7.15" customHeight="1" x14ac:dyDescent="0.2">
      <c r="A60" s="167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65"/>
      <c r="AZ60" s="165"/>
      <c r="BA60" s="165"/>
      <c r="BB60" s="165"/>
      <c r="BC60" s="165"/>
      <c r="BD60" s="165"/>
      <c r="BE60" s="165"/>
      <c r="BF60" s="165"/>
      <c r="BG60" s="165"/>
      <c r="BH60" s="165"/>
      <c r="BI60" s="165"/>
      <c r="BJ60" s="165"/>
      <c r="BK60" s="165"/>
      <c r="BL60" s="165"/>
      <c r="BM60" s="165"/>
      <c r="BN60" s="165"/>
      <c r="BO60" s="165"/>
      <c r="BP60" s="165"/>
      <c r="BQ60" s="165"/>
      <c r="BR60" s="165"/>
      <c r="BS60" s="165"/>
      <c r="BT60" s="165"/>
      <c r="BU60" s="165"/>
      <c r="BV60" s="165"/>
      <c r="BW60" s="165"/>
      <c r="BX60" s="166"/>
      <c r="BY60" s="148"/>
    </row>
    <row r="61" spans="1:77" ht="7.15" customHeight="1" x14ac:dyDescent="0.2">
      <c r="A61" s="167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/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6"/>
      <c r="BY61" s="148"/>
    </row>
    <row r="62" spans="1:77" ht="7.15" customHeight="1" x14ac:dyDescent="0.2">
      <c r="A62" s="167"/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5"/>
      <c r="BI62" s="165"/>
      <c r="BJ62" s="165"/>
      <c r="BK62" s="165"/>
      <c r="BL62" s="165"/>
      <c r="BM62" s="165"/>
      <c r="BN62" s="165"/>
      <c r="BO62" s="165"/>
      <c r="BP62" s="165"/>
      <c r="BQ62" s="165"/>
      <c r="BR62" s="165"/>
      <c r="BS62" s="165"/>
      <c r="BT62" s="165"/>
      <c r="BU62" s="165"/>
      <c r="BV62" s="165"/>
      <c r="BW62" s="165"/>
      <c r="BX62" s="166"/>
      <c r="BY62" s="148"/>
    </row>
    <row r="63" spans="1:77" ht="7.15" customHeight="1" x14ac:dyDescent="0.2">
      <c r="A63" s="167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6"/>
      <c r="BY63" s="148"/>
    </row>
    <row r="64" spans="1:77" ht="7.15" customHeight="1" x14ac:dyDescent="0.2">
      <c r="A64" s="167"/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5"/>
      <c r="BB64" s="165"/>
      <c r="BC64" s="165"/>
      <c r="BD64" s="165"/>
      <c r="BE64" s="165"/>
      <c r="BF64" s="165"/>
      <c r="BG64" s="165"/>
      <c r="BH64" s="165"/>
      <c r="BI64" s="165"/>
      <c r="BJ64" s="165"/>
      <c r="BK64" s="165"/>
      <c r="BL64" s="165"/>
      <c r="BM64" s="165"/>
      <c r="BN64" s="165"/>
      <c r="BO64" s="165"/>
      <c r="BP64" s="165"/>
      <c r="BQ64" s="165"/>
      <c r="BR64" s="165"/>
      <c r="BS64" s="165"/>
      <c r="BT64" s="165"/>
      <c r="BU64" s="165"/>
      <c r="BV64" s="165"/>
      <c r="BW64" s="165"/>
      <c r="BX64" s="166"/>
      <c r="BY64" s="148"/>
    </row>
    <row r="65" spans="1:77" ht="7.15" customHeight="1" x14ac:dyDescent="0.2">
      <c r="A65" s="167"/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5"/>
      <c r="BC65" s="165"/>
      <c r="BD65" s="165"/>
      <c r="BE65" s="165"/>
      <c r="BF65" s="165"/>
      <c r="BG65" s="165"/>
      <c r="BH65" s="165"/>
      <c r="BI65" s="165"/>
      <c r="BJ65" s="165"/>
      <c r="BK65" s="165"/>
      <c r="BL65" s="165"/>
      <c r="BM65" s="165"/>
      <c r="BN65" s="165"/>
      <c r="BO65" s="165"/>
      <c r="BP65" s="165"/>
      <c r="BQ65" s="165"/>
      <c r="BR65" s="165"/>
      <c r="BS65" s="165"/>
      <c r="BT65" s="165"/>
      <c r="BU65" s="165"/>
      <c r="BV65" s="165"/>
      <c r="BW65" s="165"/>
      <c r="BX65" s="166"/>
      <c r="BY65" s="148"/>
    </row>
    <row r="66" spans="1:77" ht="7.15" customHeight="1" x14ac:dyDescent="0.2">
      <c r="A66" s="167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  <c r="BT66" s="165"/>
      <c r="BU66" s="165"/>
      <c r="BV66" s="165"/>
      <c r="BW66" s="165"/>
      <c r="BX66" s="166"/>
      <c r="BY66" s="148"/>
    </row>
    <row r="67" spans="1:77" ht="7.15" customHeight="1" x14ac:dyDescent="0.2">
      <c r="A67" s="167"/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  <c r="BX67" s="166"/>
      <c r="BY67" s="148"/>
    </row>
    <row r="68" spans="1:77" ht="7.15" customHeight="1" x14ac:dyDescent="0.2">
      <c r="A68" s="167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  <c r="BX68" s="166"/>
      <c r="BY68" s="148"/>
    </row>
    <row r="69" spans="1:77" ht="7.15" customHeight="1" x14ac:dyDescent="0.2">
      <c r="A69" s="167"/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5"/>
      <c r="AK69" s="165"/>
      <c r="AL69" s="165"/>
      <c r="AM69" s="165"/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5"/>
      <c r="AZ69" s="165"/>
      <c r="BA69" s="165"/>
      <c r="BB69" s="165"/>
      <c r="BC69" s="165"/>
      <c r="BD69" s="165"/>
      <c r="BE69" s="165"/>
      <c r="BF69" s="165"/>
      <c r="BG69" s="165"/>
      <c r="BH69" s="165"/>
      <c r="BI69" s="165"/>
      <c r="BJ69" s="165"/>
      <c r="BK69" s="165"/>
      <c r="BL69" s="165"/>
      <c r="BM69" s="165"/>
      <c r="BN69" s="165"/>
      <c r="BO69" s="165"/>
      <c r="BP69" s="165"/>
      <c r="BQ69" s="165"/>
      <c r="BR69" s="165"/>
      <c r="BS69" s="165"/>
      <c r="BT69" s="165"/>
      <c r="BU69" s="165"/>
      <c r="BV69" s="165"/>
      <c r="BW69" s="165"/>
      <c r="BX69" s="166"/>
      <c r="BY69" s="148"/>
    </row>
    <row r="70" spans="1:77" ht="7.15" customHeight="1" x14ac:dyDescent="0.2">
      <c r="A70" s="167"/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6"/>
      <c r="BY70" s="148"/>
    </row>
    <row r="71" spans="1:77" ht="7.15" customHeight="1" x14ac:dyDescent="0.2">
      <c r="A71" s="167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5"/>
      <c r="AK71" s="165"/>
      <c r="AL71" s="165"/>
      <c r="AM71" s="165"/>
      <c r="AN71" s="165"/>
      <c r="AO71" s="165"/>
      <c r="AP71" s="165"/>
      <c r="AQ71" s="165"/>
      <c r="AR71" s="165"/>
      <c r="AS71" s="165"/>
      <c r="AT71" s="165"/>
      <c r="AU71" s="165"/>
      <c r="AV71" s="165"/>
      <c r="AW71" s="165"/>
      <c r="AX71" s="165"/>
      <c r="AY71" s="165"/>
      <c r="AZ71" s="165"/>
      <c r="BA71" s="165"/>
      <c r="BB71" s="165"/>
      <c r="BC71" s="165"/>
      <c r="BD71" s="165"/>
      <c r="BE71" s="165"/>
      <c r="BF71" s="165"/>
      <c r="BG71" s="165"/>
      <c r="BH71" s="165"/>
      <c r="BI71" s="165"/>
      <c r="BJ71" s="165"/>
      <c r="BK71" s="165"/>
      <c r="BL71" s="165"/>
      <c r="BM71" s="165"/>
      <c r="BN71" s="165"/>
      <c r="BO71" s="165"/>
      <c r="BP71" s="165"/>
      <c r="BQ71" s="165"/>
      <c r="BR71" s="165"/>
      <c r="BS71" s="165"/>
      <c r="BT71" s="165"/>
      <c r="BU71" s="165"/>
      <c r="BV71" s="165"/>
      <c r="BW71" s="165"/>
      <c r="BX71" s="166"/>
      <c r="BY71" s="148"/>
    </row>
    <row r="72" spans="1:77" ht="7.15" customHeight="1" x14ac:dyDescent="0.2">
      <c r="A72" s="167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5"/>
      <c r="AK72" s="165"/>
      <c r="AL72" s="165"/>
      <c r="AM72" s="165"/>
      <c r="AN72" s="165"/>
      <c r="AO72" s="165"/>
      <c r="AP72" s="165"/>
      <c r="AQ72" s="165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165"/>
      <c r="BC72" s="165"/>
      <c r="BD72" s="165"/>
      <c r="BE72" s="165"/>
      <c r="BF72" s="165"/>
      <c r="BG72" s="165"/>
      <c r="BH72" s="165"/>
      <c r="BI72" s="165"/>
      <c r="BJ72" s="165"/>
      <c r="BK72" s="165"/>
      <c r="BL72" s="165"/>
      <c r="BM72" s="165"/>
      <c r="BN72" s="165"/>
      <c r="BO72" s="165"/>
      <c r="BP72" s="165"/>
      <c r="BQ72" s="165"/>
      <c r="BR72" s="165"/>
      <c r="BS72" s="165"/>
      <c r="BT72" s="165"/>
      <c r="BU72" s="165"/>
      <c r="BV72" s="165"/>
      <c r="BW72" s="165"/>
      <c r="BX72" s="166"/>
      <c r="BY72" s="148"/>
    </row>
    <row r="73" spans="1:77" ht="7.15" customHeight="1" x14ac:dyDescent="0.2">
      <c r="A73" s="167"/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5"/>
      <c r="BC73" s="165"/>
      <c r="BD73" s="165"/>
      <c r="BE73" s="165"/>
      <c r="BF73" s="165"/>
      <c r="BG73" s="165"/>
      <c r="BH73" s="165"/>
      <c r="BI73" s="165"/>
      <c r="BJ73" s="165"/>
      <c r="BK73" s="165"/>
      <c r="BL73" s="165"/>
      <c r="BM73" s="165"/>
      <c r="BN73" s="165"/>
      <c r="BO73" s="165"/>
      <c r="BP73" s="165"/>
      <c r="BQ73" s="165"/>
      <c r="BR73" s="165"/>
      <c r="BS73" s="165"/>
      <c r="BT73" s="165"/>
      <c r="BU73" s="165"/>
      <c r="BV73" s="165"/>
      <c r="BW73" s="165"/>
      <c r="BX73" s="166"/>
      <c r="BY73" s="148"/>
    </row>
    <row r="74" spans="1:77" ht="7.15" customHeight="1" x14ac:dyDescent="0.2">
      <c r="A74" s="167"/>
      <c r="B74" s="165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  <c r="BH74" s="165"/>
      <c r="BI74" s="165"/>
      <c r="BJ74" s="165"/>
      <c r="BK74" s="165"/>
      <c r="BL74" s="165"/>
      <c r="BM74" s="165"/>
      <c r="BN74" s="165"/>
      <c r="BO74" s="165"/>
      <c r="BP74" s="165"/>
      <c r="BQ74" s="165"/>
      <c r="BR74" s="165"/>
      <c r="BS74" s="165"/>
      <c r="BT74" s="165"/>
      <c r="BU74" s="165"/>
      <c r="BV74" s="165"/>
      <c r="BW74" s="165"/>
      <c r="BX74" s="166"/>
      <c r="BY74" s="148"/>
    </row>
    <row r="75" spans="1:77" ht="7.15" customHeight="1" x14ac:dyDescent="0.2">
      <c r="A75" s="167"/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6"/>
      <c r="BY75" s="148"/>
    </row>
    <row r="76" spans="1:77" ht="7.15" customHeight="1" x14ac:dyDescent="0.2">
      <c r="A76" s="167"/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5"/>
      <c r="BW76" s="165"/>
      <c r="BX76" s="166"/>
      <c r="BY76" s="148"/>
    </row>
    <row r="77" spans="1:77" ht="7.15" customHeight="1" x14ac:dyDescent="0.2">
      <c r="A77" s="167"/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T77" s="165"/>
      <c r="BU77" s="165"/>
      <c r="BV77" s="165"/>
      <c r="BW77" s="165"/>
      <c r="BX77" s="166"/>
      <c r="BY77" s="148"/>
    </row>
    <row r="78" spans="1:77" ht="7.15" customHeight="1" x14ac:dyDescent="0.2">
      <c r="A78" s="167"/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T78" s="165"/>
      <c r="BU78" s="165"/>
      <c r="BV78" s="165"/>
      <c r="BW78" s="165"/>
      <c r="BX78" s="166"/>
      <c r="BY78" s="148"/>
    </row>
    <row r="79" spans="1:77" ht="7.15" customHeight="1" x14ac:dyDescent="0.2">
      <c r="A79" s="167"/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165"/>
      <c r="BU79" s="165"/>
      <c r="BV79" s="165"/>
      <c r="BW79" s="165"/>
      <c r="BX79" s="166"/>
      <c r="BY79" s="148"/>
    </row>
    <row r="80" spans="1:77" ht="7.15" customHeight="1" x14ac:dyDescent="0.2">
      <c r="A80" s="167"/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5"/>
      <c r="AV80" s="165"/>
      <c r="AW80" s="165"/>
      <c r="AX80" s="165"/>
      <c r="AY80" s="165"/>
      <c r="AZ80" s="165"/>
      <c r="BA80" s="165"/>
      <c r="BB80" s="165"/>
      <c r="BC80" s="165"/>
      <c r="BD80" s="165"/>
      <c r="BE80" s="165"/>
      <c r="BF80" s="165"/>
      <c r="BG80" s="165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  <c r="BT80" s="165"/>
      <c r="BU80" s="165"/>
      <c r="BV80" s="165"/>
      <c r="BW80" s="165"/>
      <c r="BX80" s="166"/>
      <c r="BY80" s="148"/>
    </row>
    <row r="81" spans="1:77" ht="7.15" customHeight="1" x14ac:dyDescent="0.2">
      <c r="A81" s="167"/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  <c r="AJ81" s="165"/>
      <c r="AK81" s="165"/>
      <c r="AL81" s="165"/>
      <c r="AM81" s="165"/>
      <c r="AN81" s="165"/>
      <c r="AO81" s="165"/>
      <c r="AP81" s="165"/>
      <c r="AQ81" s="165"/>
      <c r="AR81" s="165"/>
      <c r="AS81" s="165"/>
      <c r="AT81" s="165"/>
      <c r="AU81" s="165"/>
      <c r="AV81" s="165"/>
      <c r="AW81" s="165"/>
      <c r="AX81" s="165"/>
      <c r="AY81" s="165"/>
      <c r="AZ81" s="165"/>
      <c r="BA81" s="165"/>
      <c r="BB81" s="165"/>
      <c r="BC81" s="165"/>
      <c r="BD81" s="165"/>
      <c r="BE81" s="165"/>
      <c r="BF81" s="165"/>
      <c r="BG81" s="165"/>
      <c r="BH81" s="165"/>
      <c r="BI81" s="165"/>
      <c r="BJ81" s="165"/>
      <c r="BK81" s="165"/>
      <c r="BL81" s="165"/>
      <c r="BM81" s="165"/>
      <c r="BN81" s="165"/>
      <c r="BO81" s="165"/>
      <c r="BP81" s="165"/>
      <c r="BQ81" s="165"/>
      <c r="BR81" s="165"/>
      <c r="BS81" s="165"/>
      <c r="BT81" s="165"/>
      <c r="BU81" s="165"/>
      <c r="BV81" s="165"/>
      <c r="BW81" s="165"/>
      <c r="BX81" s="166"/>
      <c r="BY81" s="148"/>
    </row>
    <row r="82" spans="1:77" ht="7.15" customHeight="1" x14ac:dyDescent="0.2">
      <c r="A82" s="167"/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65"/>
      <c r="AK82" s="165"/>
      <c r="AL82" s="165"/>
      <c r="AM82" s="165"/>
      <c r="AN82" s="165"/>
      <c r="AO82" s="165"/>
      <c r="AP82" s="165"/>
      <c r="AQ82" s="165"/>
      <c r="AR82" s="165"/>
      <c r="AS82" s="165"/>
      <c r="AT82" s="165"/>
      <c r="AU82" s="165"/>
      <c r="AV82" s="165"/>
      <c r="AW82" s="165"/>
      <c r="AX82" s="165"/>
      <c r="AY82" s="165"/>
      <c r="AZ82" s="165"/>
      <c r="BA82" s="165"/>
      <c r="BB82" s="165"/>
      <c r="BC82" s="165"/>
      <c r="BD82" s="165"/>
      <c r="BE82" s="165"/>
      <c r="BF82" s="165"/>
      <c r="BG82" s="165"/>
      <c r="BH82" s="165"/>
      <c r="BI82" s="165"/>
      <c r="BJ82" s="165"/>
      <c r="BK82" s="165"/>
      <c r="BL82" s="165"/>
      <c r="BM82" s="165"/>
      <c r="BN82" s="165"/>
      <c r="BO82" s="165"/>
      <c r="BP82" s="165"/>
      <c r="BQ82" s="165"/>
      <c r="BR82" s="165"/>
      <c r="BS82" s="165"/>
      <c r="BT82" s="165"/>
      <c r="BU82" s="165"/>
      <c r="BV82" s="165"/>
      <c r="BW82" s="165"/>
      <c r="BX82" s="166"/>
      <c r="BY82" s="148"/>
    </row>
    <row r="83" spans="1:77" ht="7.15" customHeight="1" x14ac:dyDescent="0.2">
      <c r="A83" s="167"/>
      <c r="B83" s="165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65"/>
      <c r="AK83" s="165"/>
      <c r="AL83" s="165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165"/>
      <c r="BD83" s="165"/>
      <c r="BE83" s="165"/>
      <c r="BF83" s="165"/>
      <c r="BG83" s="165"/>
      <c r="BH83" s="165"/>
      <c r="BI83" s="165"/>
      <c r="BJ83" s="165"/>
      <c r="BK83" s="165"/>
      <c r="BL83" s="165"/>
      <c r="BM83" s="165"/>
      <c r="BN83" s="165"/>
      <c r="BO83" s="165"/>
      <c r="BP83" s="165"/>
      <c r="BQ83" s="165"/>
      <c r="BR83" s="165"/>
      <c r="BS83" s="165"/>
      <c r="BT83" s="165"/>
      <c r="BU83" s="165"/>
      <c r="BV83" s="165"/>
      <c r="BW83" s="165"/>
      <c r="BX83" s="166"/>
      <c r="BY83" s="148"/>
    </row>
    <row r="84" spans="1:77" ht="7.15" customHeight="1" x14ac:dyDescent="0.2">
      <c r="A84" s="167"/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65"/>
      <c r="BD84" s="165"/>
      <c r="BE84" s="165"/>
      <c r="BF84" s="165"/>
      <c r="BG84" s="165"/>
      <c r="BH84" s="165"/>
      <c r="BI84" s="165"/>
      <c r="BJ84" s="165"/>
      <c r="BK84" s="165"/>
      <c r="BL84" s="165"/>
      <c r="BM84" s="165"/>
      <c r="BN84" s="165"/>
      <c r="BO84" s="165"/>
      <c r="BP84" s="165"/>
      <c r="BQ84" s="165"/>
      <c r="BR84" s="165"/>
      <c r="BS84" s="165"/>
      <c r="BT84" s="165"/>
      <c r="BU84" s="165"/>
      <c r="BV84" s="165"/>
      <c r="BW84" s="165"/>
      <c r="BX84" s="166"/>
      <c r="BY84" s="148"/>
    </row>
    <row r="85" spans="1:77" ht="7.15" customHeight="1" x14ac:dyDescent="0.2">
      <c r="A85" s="167"/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5"/>
      <c r="BF85" s="165"/>
      <c r="BG85" s="165"/>
      <c r="BH85" s="165"/>
      <c r="BI85" s="165"/>
      <c r="BJ85" s="165"/>
      <c r="BK85" s="165"/>
      <c r="BL85" s="165"/>
      <c r="BM85" s="165"/>
      <c r="BN85" s="165"/>
      <c r="BO85" s="165"/>
      <c r="BP85" s="165"/>
      <c r="BQ85" s="165"/>
      <c r="BR85" s="165"/>
      <c r="BS85" s="165"/>
      <c r="BT85" s="165"/>
      <c r="BU85" s="165"/>
      <c r="BV85" s="165"/>
      <c r="BW85" s="165"/>
      <c r="BX85" s="166"/>
      <c r="BY85" s="148"/>
    </row>
    <row r="86" spans="1:77" ht="7.15" customHeight="1" x14ac:dyDescent="0.2">
      <c r="A86" s="167"/>
      <c r="B86" s="165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  <c r="AJ86" s="165"/>
      <c r="AK86" s="165"/>
      <c r="AL86" s="165"/>
      <c r="AM86" s="165"/>
      <c r="AN86" s="165"/>
      <c r="AO86" s="165"/>
      <c r="AP86" s="165"/>
      <c r="AQ86" s="165"/>
      <c r="AR86" s="165"/>
      <c r="AS86" s="165"/>
      <c r="AT86" s="165"/>
      <c r="AU86" s="165"/>
      <c r="AV86" s="165"/>
      <c r="AW86" s="165"/>
      <c r="AX86" s="165"/>
      <c r="AY86" s="165"/>
      <c r="AZ86" s="165"/>
      <c r="BA86" s="165"/>
      <c r="BB86" s="165"/>
      <c r="BC86" s="165"/>
      <c r="BD86" s="165"/>
      <c r="BE86" s="165"/>
      <c r="BF86" s="165"/>
      <c r="BG86" s="165"/>
      <c r="BH86" s="165"/>
      <c r="BI86" s="165"/>
      <c r="BJ86" s="165"/>
      <c r="BK86" s="165"/>
      <c r="BL86" s="165"/>
      <c r="BM86" s="165"/>
      <c r="BN86" s="165"/>
      <c r="BO86" s="165"/>
      <c r="BP86" s="165"/>
      <c r="BQ86" s="165"/>
      <c r="BR86" s="165"/>
      <c r="BS86" s="165"/>
      <c r="BT86" s="165"/>
      <c r="BU86" s="165"/>
      <c r="BV86" s="165"/>
      <c r="BW86" s="165"/>
      <c r="BX86" s="166"/>
      <c r="BY86" s="148"/>
    </row>
    <row r="87" spans="1:77" ht="7.15" customHeight="1" x14ac:dyDescent="0.2">
      <c r="A87" s="167"/>
      <c r="B87" s="165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  <c r="BH87" s="165"/>
      <c r="BI87" s="165"/>
      <c r="BJ87" s="165"/>
      <c r="BK87" s="165"/>
      <c r="BL87" s="165"/>
      <c r="BM87" s="165"/>
      <c r="BN87" s="165"/>
      <c r="BO87" s="165"/>
      <c r="BP87" s="165"/>
      <c r="BQ87" s="165"/>
      <c r="BR87" s="165"/>
      <c r="BS87" s="165"/>
      <c r="BT87" s="165"/>
      <c r="BU87" s="165"/>
      <c r="BV87" s="165"/>
      <c r="BW87" s="165"/>
      <c r="BX87" s="166"/>
      <c r="BY87" s="148"/>
    </row>
    <row r="88" spans="1:77" ht="7.15" customHeight="1" x14ac:dyDescent="0.2">
      <c r="A88" s="167"/>
      <c r="B88" s="165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  <c r="AJ88" s="165"/>
      <c r="AK88" s="165"/>
      <c r="AL88" s="165"/>
      <c r="AM88" s="165"/>
      <c r="AN88" s="165"/>
      <c r="AO88" s="165"/>
      <c r="AP88" s="165"/>
      <c r="AQ88" s="165"/>
      <c r="AR88" s="165"/>
      <c r="AS88" s="165"/>
      <c r="AT88" s="165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  <c r="BH88" s="165"/>
      <c r="BI88" s="165"/>
      <c r="BJ88" s="165"/>
      <c r="BK88" s="165"/>
      <c r="BL88" s="165"/>
      <c r="BM88" s="165"/>
      <c r="BN88" s="165"/>
      <c r="BO88" s="165"/>
      <c r="BP88" s="165"/>
      <c r="BQ88" s="165"/>
      <c r="BR88" s="165"/>
      <c r="BS88" s="165"/>
      <c r="BT88" s="165"/>
      <c r="BU88" s="165"/>
      <c r="BV88" s="165"/>
      <c r="BW88" s="165"/>
      <c r="BX88" s="166"/>
      <c r="BY88" s="148"/>
    </row>
    <row r="89" spans="1:77" ht="7.15" customHeight="1" x14ac:dyDescent="0.2">
      <c r="A89" s="167"/>
      <c r="B89" s="165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165"/>
      <c r="BK89" s="165"/>
      <c r="BL89" s="165"/>
      <c r="BM89" s="165"/>
      <c r="BN89" s="165"/>
      <c r="BO89" s="165"/>
      <c r="BP89" s="165"/>
      <c r="BQ89" s="165"/>
      <c r="BR89" s="165"/>
      <c r="BS89" s="165"/>
      <c r="BT89" s="165"/>
      <c r="BU89" s="165"/>
      <c r="BV89" s="165"/>
      <c r="BW89" s="165"/>
      <c r="BX89" s="166"/>
      <c r="BY89" s="148"/>
    </row>
    <row r="90" spans="1:77" ht="7.15" customHeight="1" x14ac:dyDescent="0.25">
      <c r="A90" s="139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8"/>
      <c r="BY90" s="123"/>
    </row>
    <row r="91" spans="1:77" ht="7.15" customHeight="1" x14ac:dyDescent="0.25">
      <c r="A91" s="154" t="s">
        <v>338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155"/>
      <c r="BQ91" s="155"/>
      <c r="BR91" s="155"/>
      <c r="BS91" s="155"/>
      <c r="BT91" s="155"/>
      <c r="BU91" s="155"/>
      <c r="BV91" s="155"/>
      <c r="BW91" s="155"/>
      <c r="BX91" s="156"/>
      <c r="BY91" s="123"/>
    </row>
    <row r="92" spans="1:77" ht="7.15" customHeight="1" x14ac:dyDescent="0.25">
      <c r="A92" s="154"/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156"/>
      <c r="BY92" s="123"/>
    </row>
    <row r="93" spans="1:77" ht="7.15" customHeight="1" x14ac:dyDescent="0.25">
      <c r="A93" s="154"/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  <c r="BM93" s="155"/>
      <c r="BN93" s="155"/>
      <c r="BO93" s="155"/>
      <c r="BP93" s="155"/>
      <c r="BQ93" s="155"/>
      <c r="BR93" s="155"/>
      <c r="BS93" s="155"/>
      <c r="BT93" s="155"/>
      <c r="BU93" s="155"/>
      <c r="BV93" s="155"/>
      <c r="BW93" s="155"/>
      <c r="BX93" s="156"/>
      <c r="BY93" s="123"/>
    </row>
    <row r="94" spans="1:77" ht="7.15" customHeight="1" thickBot="1" x14ac:dyDescent="0.25">
      <c r="A94" s="157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158"/>
      <c r="AU94" s="158"/>
      <c r="AV94" s="158"/>
      <c r="AW94" s="158"/>
      <c r="AX94" s="158"/>
      <c r="AY94" s="158"/>
      <c r="AZ94" s="158"/>
      <c r="BA94" s="158"/>
      <c r="BB94" s="158"/>
      <c r="BC94" s="158"/>
      <c r="BD94" s="158"/>
      <c r="BE94" s="158"/>
      <c r="BF94" s="158"/>
      <c r="BG94" s="158"/>
      <c r="BH94" s="158"/>
      <c r="BI94" s="158"/>
      <c r="BJ94" s="158"/>
      <c r="BK94" s="158"/>
      <c r="BL94" s="158"/>
      <c r="BM94" s="158"/>
      <c r="BN94" s="158"/>
      <c r="BO94" s="158"/>
      <c r="BP94" s="158"/>
      <c r="BQ94" s="158"/>
      <c r="BR94" s="158"/>
      <c r="BS94" s="158"/>
      <c r="BT94" s="158"/>
      <c r="BU94" s="158"/>
      <c r="BV94" s="158"/>
      <c r="BW94" s="158"/>
      <c r="BX94" s="159"/>
    </row>
    <row r="96" spans="1:77" ht="7.15" hidden="1" customHeight="1" x14ac:dyDescent="0.25"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</row>
    <row r="97" spans="24:57" ht="7.15" hidden="1" customHeight="1" x14ac:dyDescent="0.25"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</row>
    <row r="98" spans="24:57" ht="7.15" customHeight="1" thickTop="1" x14ac:dyDescent="0.2"/>
    <row r="99" spans="24:57" ht="7.15" customHeight="1" x14ac:dyDescent="0.2"/>
    <row r="100" spans="24:57" ht="7.15" customHeight="1" x14ac:dyDescent="0.2"/>
    <row r="101" spans="24:57" ht="7.15" customHeight="1" x14ac:dyDescent="0.2"/>
    <row r="102" spans="24:57" ht="7.15" customHeight="1" x14ac:dyDescent="0.2"/>
    <row r="103" spans="24:57" ht="7.15" customHeight="1" x14ac:dyDescent="0.2"/>
    <row r="104" spans="24:57" ht="7.15" customHeight="1" x14ac:dyDescent="0.2"/>
    <row r="105" spans="24:57" ht="7.15" customHeight="1" x14ac:dyDescent="0.2"/>
    <row r="106" spans="24:57" ht="7.15" customHeight="1" x14ac:dyDescent="0.2"/>
    <row r="107" spans="24:57" ht="7.15" customHeight="1" x14ac:dyDescent="0.2"/>
  </sheetData>
  <protectedRanges>
    <protectedRange sqref="BP2:BW4" name="Tax Year"/>
  </protectedRanges>
  <mergeCells count="11">
    <mergeCell ref="A91:BX94"/>
    <mergeCell ref="N43:AW44"/>
    <mergeCell ref="AX43:BG44"/>
    <mergeCell ref="A48:BX89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Company Name" prompt="from the drop-down list using the down arrow icon" xr:uid="{00000000-0002-0000-0000-000001000000}">
          <x14:formula1>
            <xm:f>Company_Name!$A$2:$A$16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73"/>
  <sheetViews>
    <sheetView showGridLines="0" zoomScale="85" zoomScaleNormal="85" workbookViewId="0">
      <selection activeCell="R18" sqref="R18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570312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2"/>
      <c r="P2" s="2"/>
      <c r="Q2" s="2"/>
      <c r="R2" s="2"/>
      <c r="S2" s="95"/>
      <c r="T2" s="95"/>
      <c r="U2" s="95"/>
      <c r="V2" s="95"/>
      <c r="W2" s="95"/>
      <c r="X2" s="95"/>
      <c r="Y2" s="95"/>
      <c r="Z2" s="95"/>
      <c r="AA2" s="96"/>
      <c r="AB2" s="94"/>
      <c r="AC2" s="94"/>
      <c r="AD2" s="94"/>
      <c r="AE2" s="94"/>
      <c r="AF2" s="94"/>
      <c r="AG2" s="94"/>
      <c r="AH2" s="94"/>
      <c r="AI2" s="94"/>
      <c r="AJ2" s="94"/>
    </row>
    <row r="3" spans="1:36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97"/>
      <c r="P3" s="97"/>
      <c r="Q3" s="97"/>
      <c r="R3" s="97"/>
      <c r="S3" s="98"/>
      <c r="T3" s="98"/>
      <c r="U3" s="98"/>
      <c r="V3" s="98"/>
      <c r="W3" s="98"/>
      <c r="X3" s="98"/>
      <c r="Y3" s="98"/>
      <c r="Z3" s="98"/>
      <c r="AA3" s="99"/>
      <c r="AB3" s="94"/>
      <c r="AC3" s="94"/>
      <c r="AD3" s="94"/>
      <c r="AE3" s="94"/>
      <c r="AF3" s="94"/>
      <c r="AG3" s="94"/>
      <c r="AH3" s="94"/>
      <c r="AI3" s="94"/>
      <c r="AJ3" s="94"/>
    </row>
    <row r="4" spans="1:36" ht="23.2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97"/>
      <c r="P4" s="97"/>
      <c r="Q4" s="97"/>
      <c r="R4" s="97"/>
      <c r="S4" s="207" t="s">
        <v>120</v>
      </c>
      <c r="T4" s="207"/>
      <c r="U4" s="207"/>
      <c r="V4" s="580"/>
      <c r="W4" s="580"/>
      <c r="X4" s="580"/>
      <c r="Y4" s="580"/>
      <c r="Z4" s="580"/>
      <c r="AA4" s="581"/>
    </row>
    <row r="5" spans="1:36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97"/>
      <c r="P5" s="97"/>
      <c r="Q5" s="97"/>
      <c r="R5" s="97"/>
      <c r="S5" s="580"/>
      <c r="T5" s="580"/>
      <c r="U5" s="580"/>
      <c r="V5" s="580"/>
      <c r="W5" s="580"/>
      <c r="X5" s="580"/>
      <c r="Y5" s="580"/>
      <c r="Z5" s="580"/>
      <c r="AA5" s="581"/>
    </row>
    <row r="6" spans="1:36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97"/>
      <c r="P6" s="97"/>
      <c r="Q6" s="97"/>
      <c r="R6" s="97"/>
      <c r="S6" s="580"/>
      <c r="T6" s="580"/>
      <c r="U6" s="580"/>
      <c r="V6" s="580"/>
      <c r="W6" s="580"/>
      <c r="X6" s="580"/>
      <c r="Y6" s="580"/>
      <c r="Z6" s="580"/>
      <c r="AA6" s="581"/>
    </row>
    <row r="7" spans="1:36" ht="31.5" customHeight="1" x14ac:dyDescent="0.25">
      <c r="A7" s="5"/>
      <c r="B7" s="9"/>
      <c r="C7" s="9"/>
      <c r="D7" s="9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97"/>
      <c r="P7" s="97"/>
      <c r="Q7" s="97"/>
      <c r="R7" s="97"/>
      <c r="S7" s="582"/>
      <c r="T7" s="582"/>
      <c r="U7" s="582"/>
      <c r="V7" s="582"/>
      <c r="W7" s="582"/>
      <c r="X7" s="582"/>
      <c r="Y7" s="582"/>
      <c r="Z7" s="582"/>
      <c r="AA7" s="583"/>
    </row>
    <row r="8" spans="1:36" ht="23.25" x14ac:dyDescent="0.25">
      <c r="A8" s="210" t="s">
        <v>2</v>
      </c>
      <c r="B8" s="211"/>
      <c r="C8" s="211"/>
      <c r="D8" s="211"/>
      <c r="E8" s="150">
        <f>'Missouri Cover'!$BP$2</f>
        <v>2025</v>
      </c>
      <c r="F8" s="100"/>
      <c r="G8" s="100"/>
      <c r="H8" s="100"/>
      <c r="I8" s="584" t="s">
        <v>121</v>
      </c>
      <c r="J8" s="585"/>
      <c r="K8" s="585"/>
      <c r="L8" s="585"/>
      <c r="M8" s="585"/>
      <c r="N8" s="585"/>
      <c r="O8" s="585"/>
      <c r="P8" s="585"/>
      <c r="Q8" s="585"/>
      <c r="R8" s="586"/>
      <c r="S8" s="586"/>
      <c r="T8" s="586"/>
      <c r="U8" s="586"/>
      <c r="V8" s="586"/>
      <c r="W8" s="586"/>
      <c r="X8" s="586"/>
      <c r="Y8" s="586"/>
      <c r="Z8" s="586"/>
      <c r="AA8" s="587"/>
    </row>
    <row r="9" spans="1:36" ht="18" customHeight="1" x14ac:dyDescent="0.25">
      <c r="A9" s="588" t="s">
        <v>3</v>
      </c>
      <c r="B9" s="589"/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90"/>
      <c r="P9" s="591" t="s">
        <v>4</v>
      </c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3"/>
    </row>
    <row r="10" spans="1:36" ht="30" customHeight="1" x14ac:dyDescent="0.25">
      <c r="A10" s="565" t="str">
        <f>IF('Missouri Cover'!$H$38="","",'Missouri Cover'!$H$38)</f>
        <v/>
      </c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566"/>
      <c r="O10" s="567"/>
      <c r="P10" s="568" t="str">
        <f>'Missouri Cover'!$AM$38</f>
        <v/>
      </c>
      <c r="Q10" s="568"/>
      <c r="R10" s="568"/>
      <c r="S10" s="568"/>
      <c r="T10" s="568"/>
      <c r="U10" s="568"/>
      <c r="V10" s="568"/>
      <c r="W10" s="568"/>
      <c r="X10" s="568"/>
      <c r="Y10" s="568"/>
      <c r="Z10" s="568"/>
      <c r="AA10" s="569"/>
    </row>
    <row r="11" spans="1:36" ht="18" customHeight="1" x14ac:dyDescent="0.25">
      <c r="A11" s="570"/>
      <c r="B11" s="571"/>
      <c r="C11" s="571"/>
      <c r="D11" s="571"/>
      <c r="E11" s="571"/>
      <c r="F11" s="571"/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571"/>
      <c r="R11" s="571"/>
      <c r="S11" s="571"/>
      <c r="T11" s="571"/>
      <c r="U11" s="571"/>
      <c r="V11" s="571"/>
      <c r="W11" s="571"/>
      <c r="X11" s="571"/>
      <c r="Y11" s="571"/>
      <c r="Z11" s="571"/>
      <c r="AA11" s="572"/>
    </row>
    <row r="12" spans="1:36" ht="30" customHeight="1" x14ac:dyDescent="0.25">
      <c r="A12" s="573" t="s">
        <v>122</v>
      </c>
      <c r="B12" s="574"/>
      <c r="C12" s="574"/>
      <c r="D12" s="574"/>
      <c r="E12" s="574"/>
      <c r="F12" s="574"/>
      <c r="G12" s="574"/>
      <c r="H12" s="574"/>
      <c r="I12" s="574"/>
      <c r="J12" s="574"/>
      <c r="K12" s="574"/>
      <c r="L12" s="574"/>
      <c r="M12" s="574"/>
      <c r="N12" s="574"/>
      <c r="O12" s="574"/>
      <c r="P12" s="574"/>
      <c r="Q12" s="574"/>
      <c r="R12" s="574"/>
      <c r="S12" s="575"/>
      <c r="T12" s="575"/>
      <c r="U12" s="575"/>
      <c r="V12" s="575"/>
      <c r="W12" s="575"/>
      <c r="X12" s="575"/>
      <c r="Y12" s="575"/>
      <c r="Z12" s="575"/>
      <c r="AA12" s="575"/>
    </row>
    <row r="13" spans="1:36" ht="30" customHeight="1" x14ac:dyDescent="0.25">
      <c r="A13" s="576"/>
      <c r="B13" s="577"/>
      <c r="C13" s="577"/>
      <c r="D13" s="577"/>
      <c r="E13" s="577"/>
      <c r="F13" s="577"/>
      <c r="G13" s="577"/>
      <c r="H13" s="577"/>
      <c r="I13" s="577"/>
      <c r="J13" s="577"/>
      <c r="K13" s="577"/>
      <c r="L13" s="577"/>
      <c r="M13" s="577"/>
      <c r="N13" s="578" t="s">
        <v>123</v>
      </c>
      <c r="O13" s="400"/>
      <c r="P13" s="400"/>
      <c r="Q13" s="400"/>
      <c r="R13" s="400"/>
      <c r="S13" s="400"/>
      <c r="T13" s="400"/>
      <c r="U13" s="400"/>
      <c r="V13" s="579"/>
      <c r="W13" s="579"/>
      <c r="X13" s="579"/>
      <c r="Y13" s="579"/>
      <c r="Z13" s="579"/>
      <c r="AA13" s="579"/>
    </row>
    <row r="14" spans="1:36" ht="60" customHeight="1" x14ac:dyDescent="0.25">
      <c r="A14" s="101" t="s">
        <v>97</v>
      </c>
      <c r="B14" s="604" t="s">
        <v>124</v>
      </c>
      <c r="C14" s="499"/>
      <c r="D14" s="499"/>
      <c r="E14" s="499"/>
      <c r="F14" s="499"/>
      <c r="G14" s="499"/>
      <c r="H14" s="499"/>
      <c r="I14" s="605" t="s">
        <v>125</v>
      </c>
      <c r="J14" s="605"/>
      <c r="K14" s="605"/>
      <c r="L14" s="594" t="s">
        <v>126</v>
      </c>
      <c r="M14" s="501"/>
      <c r="N14" s="594" t="s">
        <v>127</v>
      </c>
      <c r="O14" s="594"/>
      <c r="P14" s="594"/>
      <c r="Q14" s="102" t="s">
        <v>128</v>
      </c>
      <c r="R14" s="102" t="s">
        <v>129</v>
      </c>
      <c r="S14" s="594" t="s">
        <v>130</v>
      </c>
      <c r="T14" s="503"/>
      <c r="U14" s="503"/>
      <c r="V14" s="606" t="s">
        <v>131</v>
      </c>
      <c r="W14" s="503"/>
      <c r="X14" s="594" t="s">
        <v>132</v>
      </c>
      <c r="Y14" s="595"/>
      <c r="Z14" s="595"/>
      <c r="AA14" s="595"/>
    </row>
    <row r="15" spans="1:36" ht="30" customHeight="1" x14ac:dyDescent="0.25">
      <c r="A15" s="103">
        <v>1</v>
      </c>
      <c r="B15" s="596"/>
      <c r="C15" s="597"/>
      <c r="D15" s="597"/>
      <c r="E15" s="597"/>
      <c r="F15" s="597"/>
      <c r="G15" s="597"/>
      <c r="H15" s="597"/>
      <c r="I15" s="598"/>
      <c r="J15" s="598"/>
      <c r="K15" s="598"/>
      <c r="L15" s="598"/>
      <c r="M15" s="599"/>
      <c r="N15" s="600"/>
      <c r="O15" s="600"/>
      <c r="P15" s="600"/>
      <c r="Q15" s="104"/>
      <c r="R15" s="104"/>
      <c r="S15" s="600"/>
      <c r="T15" s="601"/>
      <c r="U15" s="601"/>
      <c r="V15" s="602"/>
      <c r="W15" s="603"/>
      <c r="X15" s="602"/>
      <c r="Y15" s="603"/>
      <c r="Z15" s="603"/>
      <c r="AA15" s="603"/>
    </row>
    <row r="16" spans="1:36" ht="30" customHeight="1" x14ac:dyDescent="0.25">
      <c r="A16" s="103">
        <v>2</v>
      </c>
      <c r="B16" s="596"/>
      <c r="C16" s="596"/>
      <c r="D16" s="596"/>
      <c r="E16" s="596"/>
      <c r="F16" s="596"/>
      <c r="G16" s="596"/>
      <c r="H16" s="596"/>
      <c r="I16" s="598"/>
      <c r="J16" s="598"/>
      <c r="K16" s="598"/>
      <c r="L16" s="598"/>
      <c r="M16" s="598"/>
      <c r="N16" s="600"/>
      <c r="O16" s="600"/>
      <c r="P16" s="600"/>
      <c r="Q16" s="104"/>
      <c r="R16" s="104"/>
      <c r="S16" s="600"/>
      <c r="T16" s="600"/>
      <c r="U16" s="600"/>
      <c r="V16" s="602"/>
      <c r="W16" s="602"/>
      <c r="X16" s="602"/>
      <c r="Y16" s="602"/>
      <c r="Z16" s="602"/>
      <c r="AA16" s="602"/>
    </row>
    <row r="17" spans="1:27" ht="30" customHeight="1" x14ac:dyDescent="0.25">
      <c r="A17" s="103">
        <v>3</v>
      </c>
      <c r="B17" s="596"/>
      <c r="C17" s="596"/>
      <c r="D17" s="596"/>
      <c r="E17" s="596"/>
      <c r="F17" s="596"/>
      <c r="G17" s="596"/>
      <c r="H17" s="596"/>
      <c r="I17" s="598"/>
      <c r="J17" s="598"/>
      <c r="K17" s="598"/>
      <c r="L17" s="598"/>
      <c r="M17" s="598"/>
      <c r="N17" s="600"/>
      <c r="O17" s="600"/>
      <c r="P17" s="600"/>
      <c r="Q17" s="104"/>
      <c r="R17" s="104"/>
      <c r="S17" s="600"/>
      <c r="T17" s="600"/>
      <c r="U17" s="600"/>
      <c r="V17" s="602"/>
      <c r="W17" s="602"/>
      <c r="X17" s="602"/>
      <c r="Y17" s="602"/>
      <c r="Z17" s="602"/>
      <c r="AA17" s="602"/>
    </row>
    <row r="18" spans="1:27" ht="30" customHeight="1" x14ac:dyDescent="0.25">
      <c r="A18" s="103">
        <v>4</v>
      </c>
      <c r="B18" s="596"/>
      <c r="C18" s="596"/>
      <c r="D18" s="596"/>
      <c r="E18" s="596"/>
      <c r="F18" s="596"/>
      <c r="G18" s="596"/>
      <c r="H18" s="596"/>
      <c r="I18" s="598"/>
      <c r="J18" s="598"/>
      <c r="K18" s="598"/>
      <c r="L18" s="598"/>
      <c r="M18" s="598"/>
      <c r="N18" s="600"/>
      <c r="O18" s="600"/>
      <c r="P18" s="600"/>
      <c r="Q18" s="104"/>
      <c r="R18" s="104"/>
      <c r="S18" s="600"/>
      <c r="T18" s="600"/>
      <c r="U18" s="600"/>
      <c r="V18" s="602"/>
      <c r="W18" s="602"/>
      <c r="X18" s="602"/>
      <c r="Y18" s="602"/>
      <c r="Z18" s="602"/>
      <c r="AA18" s="602"/>
    </row>
    <row r="19" spans="1:27" ht="30" customHeight="1" x14ac:dyDescent="0.25">
      <c r="A19" s="103">
        <v>5</v>
      </c>
      <c r="B19" s="596"/>
      <c r="C19" s="596"/>
      <c r="D19" s="596"/>
      <c r="E19" s="596"/>
      <c r="F19" s="596"/>
      <c r="G19" s="596"/>
      <c r="H19" s="596"/>
      <c r="I19" s="598"/>
      <c r="J19" s="598"/>
      <c r="K19" s="598"/>
      <c r="L19" s="598"/>
      <c r="M19" s="598"/>
      <c r="N19" s="600"/>
      <c r="O19" s="600"/>
      <c r="P19" s="600"/>
      <c r="Q19" s="104"/>
      <c r="R19" s="104"/>
      <c r="S19" s="600"/>
      <c r="T19" s="600"/>
      <c r="U19" s="600"/>
      <c r="V19" s="602"/>
      <c r="W19" s="602"/>
      <c r="X19" s="602"/>
      <c r="Y19" s="602"/>
      <c r="Z19" s="602"/>
      <c r="AA19" s="602"/>
    </row>
    <row r="20" spans="1:27" ht="30" customHeight="1" x14ac:dyDescent="0.25">
      <c r="A20" s="607" t="s">
        <v>133</v>
      </c>
      <c r="B20" s="608"/>
      <c r="C20" s="608"/>
      <c r="D20" s="608"/>
      <c r="E20" s="608"/>
      <c r="F20" s="608"/>
      <c r="G20" s="608"/>
      <c r="H20" s="608"/>
      <c r="I20" s="608"/>
      <c r="J20" s="608"/>
      <c r="K20" s="608"/>
      <c r="L20" s="608"/>
      <c r="M20" s="608"/>
      <c r="N20" s="608"/>
      <c r="O20" s="608"/>
      <c r="P20" s="608"/>
      <c r="Q20" s="608"/>
      <c r="R20" s="608"/>
      <c r="S20" s="609"/>
      <c r="T20" s="609"/>
      <c r="U20" s="609"/>
      <c r="V20" s="609"/>
      <c r="W20" s="609"/>
      <c r="X20" s="609"/>
      <c r="Y20" s="609"/>
      <c r="Z20" s="609"/>
      <c r="AA20" s="610"/>
    </row>
    <row r="21" spans="1:27" ht="30" customHeight="1" x14ac:dyDescent="0.25">
      <c r="A21" s="576"/>
      <c r="B21" s="577"/>
      <c r="C21" s="577"/>
      <c r="D21" s="577"/>
      <c r="E21" s="577"/>
      <c r="F21" s="577"/>
      <c r="G21" s="577"/>
      <c r="H21" s="577"/>
      <c r="I21" s="577"/>
      <c r="J21" s="577"/>
      <c r="K21" s="577"/>
      <c r="L21" s="577"/>
      <c r="M21" s="577"/>
      <c r="N21" s="578" t="s">
        <v>123</v>
      </c>
      <c r="O21" s="400"/>
      <c r="P21" s="400"/>
      <c r="Q21" s="400"/>
      <c r="R21" s="400"/>
      <c r="S21" s="400"/>
      <c r="T21" s="400"/>
      <c r="U21" s="400"/>
      <c r="V21" s="579"/>
      <c r="W21" s="579"/>
      <c r="X21" s="579"/>
      <c r="Y21" s="579"/>
      <c r="Z21" s="579"/>
      <c r="AA21" s="579"/>
    </row>
    <row r="22" spans="1:27" ht="60" customHeight="1" x14ac:dyDescent="0.25">
      <c r="A22" s="101" t="s">
        <v>97</v>
      </c>
      <c r="B22" s="604" t="s">
        <v>124</v>
      </c>
      <c r="C22" s="499"/>
      <c r="D22" s="499"/>
      <c r="E22" s="499"/>
      <c r="F22" s="499"/>
      <c r="G22" s="499"/>
      <c r="H22" s="499"/>
      <c r="I22" s="605" t="s">
        <v>125</v>
      </c>
      <c r="J22" s="605"/>
      <c r="K22" s="605"/>
      <c r="L22" s="594" t="s">
        <v>126</v>
      </c>
      <c r="M22" s="501"/>
      <c r="N22" s="594" t="s">
        <v>127</v>
      </c>
      <c r="O22" s="594"/>
      <c r="P22" s="594"/>
      <c r="Q22" s="102" t="s">
        <v>128</v>
      </c>
      <c r="R22" s="102" t="s">
        <v>129</v>
      </c>
      <c r="S22" s="594" t="s">
        <v>130</v>
      </c>
      <c r="T22" s="503"/>
      <c r="U22" s="503"/>
      <c r="V22" s="606" t="s">
        <v>131</v>
      </c>
      <c r="W22" s="503"/>
      <c r="X22" s="594" t="s">
        <v>132</v>
      </c>
      <c r="Y22" s="595"/>
      <c r="Z22" s="595"/>
      <c r="AA22" s="595"/>
    </row>
    <row r="23" spans="1:27" ht="30" customHeight="1" x14ac:dyDescent="0.25">
      <c r="A23" s="103">
        <v>6</v>
      </c>
      <c r="B23" s="596"/>
      <c r="C23" s="596"/>
      <c r="D23" s="596"/>
      <c r="E23" s="596"/>
      <c r="F23" s="596"/>
      <c r="G23" s="596"/>
      <c r="H23" s="596"/>
      <c r="I23" s="598"/>
      <c r="J23" s="598"/>
      <c r="K23" s="598"/>
      <c r="L23" s="598"/>
      <c r="M23" s="598"/>
      <c r="N23" s="600"/>
      <c r="O23" s="600"/>
      <c r="P23" s="600"/>
      <c r="Q23" s="104"/>
      <c r="R23" s="104"/>
      <c r="S23" s="600"/>
      <c r="T23" s="600"/>
      <c r="U23" s="600"/>
      <c r="V23" s="602"/>
      <c r="W23" s="603"/>
      <c r="X23" s="602"/>
      <c r="Y23" s="603"/>
      <c r="Z23" s="603"/>
      <c r="AA23" s="603"/>
    </row>
    <row r="24" spans="1:27" ht="30" customHeight="1" x14ac:dyDescent="0.25">
      <c r="A24" s="103">
        <v>7</v>
      </c>
      <c r="B24" s="596"/>
      <c r="C24" s="596"/>
      <c r="D24" s="596"/>
      <c r="E24" s="596"/>
      <c r="F24" s="596"/>
      <c r="G24" s="596"/>
      <c r="H24" s="596"/>
      <c r="I24" s="598"/>
      <c r="J24" s="598"/>
      <c r="K24" s="598"/>
      <c r="L24" s="598"/>
      <c r="M24" s="598"/>
      <c r="N24" s="600"/>
      <c r="O24" s="600"/>
      <c r="P24" s="600"/>
      <c r="Q24" s="104"/>
      <c r="R24" s="104"/>
      <c r="S24" s="600"/>
      <c r="T24" s="600"/>
      <c r="U24" s="600"/>
      <c r="V24" s="602"/>
      <c r="W24" s="602"/>
      <c r="X24" s="602"/>
      <c r="Y24" s="602"/>
      <c r="Z24" s="602"/>
      <c r="AA24" s="602"/>
    </row>
    <row r="25" spans="1:27" ht="30" customHeight="1" x14ac:dyDescent="0.25">
      <c r="A25" s="103">
        <v>8</v>
      </c>
      <c r="B25" s="596"/>
      <c r="C25" s="596"/>
      <c r="D25" s="596"/>
      <c r="E25" s="596"/>
      <c r="F25" s="596"/>
      <c r="G25" s="596"/>
      <c r="H25" s="596"/>
      <c r="I25" s="598"/>
      <c r="J25" s="598"/>
      <c r="K25" s="598"/>
      <c r="L25" s="598"/>
      <c r="M25" s="598"/>
      <c r="N25" s="600"/>
      <c r="O25" s="600"/>
      <c r="P25" s="600"/>
      <c r="Q25" s="104"/>
      <c r="R25" s="104"/>
      <c r="S25" s="600"/>
      <c r="T25" s="600"/>
      <c r="U25" s="600"/>
      <c r="V25" s="602"/>
      <c r="W25" s="602"/>
      <c r="X25" s="602"/>
      <c r="Y25" s="602"/>
      <c r="Z25" s="602"/>
      <c r="AA25" s="602"/>
    </row>
    <row r="26" spans="1:27" ht="30" customHeight="1" x14ac:dyDescent="0.25">
      <c r="A26" s="103">
        <v>9</v>
      </c>
      <c r="B26" s="596"/>
      <c r="C26" s="596"/>
      <c r="D26" s="596"/>
      <c r="E26" s="596"/>
      <c r="F26" s="596"/>
      <c r="G26" s="596"/>
      <c r="H26" s="596"/>
      <c r="I26" s="598"/>
      <c r="J26" s="598"/>
      <c r="K26" s="598"/>
      <c r="L26" s="598"/>
      <c r="M26" s="598"/>
      <c r="N26" s="600"/>
      <c r="O26" s="600"/>
      <c r="P26" s="600"/>
      <c r="Q26" s="104"/>
      <c r="R26" s="104"/>
      <c r="S26" s="600"/>
      <c r="T26" s="600"/>
      <c r="U26" s="600"/>
      <c r="V26" s="602"/>
      <c r="W26" s="602"/>
      <c r="X26" s="602"/>
      <c r="Y26" s="602"/>
      <c r="Z26" s="602"/>
      <c r="AA26" s="602"/>
    </row>
    <row r="27" spans="1:27" ht="30" customHeight="1" x14ac:dyDescent="0.25">
      <c r="A27" s="103">
        <v>10</v>
      </c>
      <c r="B27" s="596"/>
      <c r="C27" s="596"/>
      <c r="D27" s="596"/>
      <c r="E27" s="596"/>
      <c r="F27" s="596"/>
      <c r="G27" s="596"/>
      <c r="H27" s="596"/>
      <c r="I27" s="598"/>
      <c r="J27" s="598"/>
      <c r="K27" s="598"/>
      <c r="L27" s="598"/>
      <c r="M27" s="598"/>
      <c r="N27" s="600"/>
      <c r="O27" s="600"/>
      <c r="P27" s="600"/>
      <c r="Q27" s="104"/>
      <c r="R27" s="104"/>
      <c r="S27" s="600"/>
      <c r="T27" s="600"/>
      <c r="U27" s="600"/>
      <c r="V27" s="602"/>
      <c r="W27" s="602"/>
      <c r="X27" s="602"/>
      <c r="Y27" s="602"/>
      <c r="Z27" s="602"/>
      <c r="AA27" s="602"/>
    </row>
    <row r="28" spans="1:27" ht="9.6" customHeight="1" x14ac:dyDescent="0.25">
      <c r="A28" s="611"/>
      <c r="B28" s="612"/>
      <c r="C28" s="612"/>
      <c r="D28" s="612"/>
      <c r="E28" s="612"/>
      <c r="F28" s="612"/>
      <c r="G28" s="612"/>
      <c r="H28" s="612"/>
      <c r="I28" s="612"/>
      <c r="J28" s="612"/>
      <c r="K28" s="612"/>
      <c r="L28" s="612"/>
      <c r="M28" s="612"/>
      <c r="N28" s="612"/>
      <c r="O28" s="612"/>
      <c r="P28" s="612"/>
      <c r="Q28" s="612"/>
      <c r="R28" s="612"/>
      <c r="S28" s="612"/>
      <c r="T28" s="612"/>
      <c r="U28" s="612"/>
      <c r="V28" s="612"/>
      <c r="W28" s="612"/>
      <c r="X28" s="612"/>
      <c r="Y28" s="612"/>
      <c r="Z28" s="612"/>
      <c r="AA28" s="613"/>
    </row>
    <row r="29" spans="1:27" ht="12.6" customHeight="1" x14ac:dyDescent="0.25">
      <c r="A29" s="614">
        <v>45292</v>
      </c>
      <c r="B29" s="615"/>
      <c r="C29" s="615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6"/>
      <c r="S29" s="616"/>
      <c r="T29" s="616"/>
      <c r="U29" s="616"/>
      <c r="V29" s="616"/>
      <c r="W29" s="616"/>
      <c r="X29" s="616" t="s">
        <v>134</v>
      </c>
      <c r="Y29" s="616"/>
      <c r="Z29" s="616"/>
      <c r="AA29" s="616"/>
    </row>
    <row r="30" spans="1:27" ht="9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7" ht="24" hidden="1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27" ht="69" hidden="1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30" hidden="1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71"/>
  <sheetViews>
    <sheetView showGridLines="0" zoomScaleNormal="100" workbookViewId="0">
      <selection activeCell="N21" sqref="N21:P21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6" width="3.7109375" customWidth="1"/>
    <col min="7" max="7" width="4.2851562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710937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S1" s="105"/>
      <c r="T1" s="106"/>
      <c r="U1" s="106"/>
      <c r="V1" s="106"/>
      <c r="W1" s="106"/>
      <c r="X1" s="106"/>
      <c r="Y1" s="106"/>
      <c r="Z1" s="106"/>
      <c r="AA1" s="106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2"/>
      <c r="P2" s="2"/>
      <c r="Q2" s="2"/>
      <c r="R2" s="2"/>
      <c r="S2" s="95"/>
      <c r="T2" s="95"/>
      <c r="U2" s="95"/>
      <c r="V2" s="95"/>
      <c r="W2" s="95"/>
      <c r="X2" s="95"/>
      <c r="Y2" s="95"/>
      <c r="Z2" s="95"/>
      <c r="AA2" s="96"/>
      <c r="AB2" s="94"/>
      <c r="AC2" s="94"/>
      <c r="AD2" s="94"/>
      <c r="AE2" s="94"/>
      <c r="AF2" s="94"/>
      <c r="AG2" s="94"/>
      <c r="AH2" s="94"/>
      <c r="AI2" s="94"/>
      <c r="AJ2" s="94"/>
    </row>
    <row r="3" spans="1:36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97"/>
      <c r="P3" s="97"/>
      <c r="Q3" s="97"/>
      <c r="R3" s="97"/>
      <c r="S3" s="98"/>
      <c r="T3" s="98"/>
      <c r="U3" s="98"/>
      <c r="V3" s="98"/>
      <c r="W3" s="98"/>
      <c r="X3" s="98"/>
      <c r="Y3" s="98"/>
      <c r="Z3" s="98"/>
      <c r="AA3" s="99"/>
      <c r="AB3" s="94"/>
      <c r="AC3" s="94"/>
      <c r="AD3" s="94"/>
      <c r="AE3" s="94"/>
      <c r="AF3" s="94"/>
      <c r="AG3" s="94"/>
      <c r="AH3" s="94"/>
      <c r="AI3" s="94"/>
      <c r="AJ3" s="94"/>
    </row>
    <row r="4" spans="1:36" ht="23.2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97"/>
      <c r="P4" s="97"/>
      <c r="Q4" s="97"/>
      <c r="R4" s="97"/>
      <c r="S4" s="207" t="s">
        <v>135</v>
      </c>
      <c r="T4" s="207"/>
      <c r="U4" s="207"/>
      <c r="V4" s="580"/>
      <c r="W4" s="580"/>
      <c r="X4" s="580"/>
      <c r="Y4" s="580"/>
      <c r="Z4" s="580"/>
      <c r="AA4" s="581"/>
    </row>
    <row r="5" spans="1:36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97"/>
      <c r="P5" s="97"/>
      <c r="Q5" s="97"/>
      <c r="R5" s="97"/>
      <c r="S5" s="580"/>
      <c r="T5" s="580"/>
      <c r="U5" s="580"/>
      <c r="V5" s="580"/>
      <c r="W5" s="580"/>
      <c r="X5" s="580"/>
      <c r="Y5" s="580"/>
      <c r="Z5" s="580"/>
      <c r="AA5" s="581"/>
    </row>
    <row r="6" spans="1:36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97"/>
      <c r="P6" s="97"/>
      <c r="Q6" s="97"/>
      <c r="R6" s="97"/>
      <c r="S6" s="580"/>
      <c r="T6" s="580"/>
      <c r="U6" s="580"/>
      <c r="V6" s="580"/>
      <c r="W6" s="580"/>
      <c r="X6" s="580"/>
      <c r="Y6" s="580"/>
      <c r="Z6" s="580"/>
      <c r="AA6" s="581"/>
    </row>
    <row r="7" spans="1:36" ht="31.5" customHeight="1" x14ac:dyDescent="0.25">
      <c r="A7" s="5"/>
      <c r="B7" s="9"/>
      <c r="C7" s="9"/>
      <c r="D7" s="9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97"/>
      <c r="P7" s="97"/>
      <c r="Q7" s="97"/>
      <c r="R7" s="97"/>
      <c r="S7" s="582"/>
      <c r="T7" s="582"/>
      <c r="U7" s="582"/>
      <c r="V7" s="582"/>
      <c r="W7" s="582"/>
      <c r="X7" s="582"/>
      <c r="Y7" s="582"/>
      <c r="Z7" s="582"/>
      <c r="AA7" s="583"/>
    </row>
    <row r="8" spans="1:36" ht="23.25" x14ac:dyDescent="0.25">
      <c r="A8" s="210" t="s">
        <v>2</v>
      </c>
      <c r="B8" s="211"/>
      <c r="C8" s="211"/>
      <c r="D8" s="211"/>
      <c r="E8" s="150">
        <f>'Missouri Cover'!$BP$2</f>
        <v>2025</v>
      </c>
      <c r="F8" s="100"/>
      <c r="G8" s="100"/>
      <c r="H8" s="100"/>
      <c r="I8" s="584" t="s">
        <v>136</v>
      </c>
      <c r="J8" s="585"/>
      <c r="K8" s="585"/>
      <c r="L8" s="585"/>
      <c r="M8" s="585"/>
      <c r="N8" s="585"/>
      <c r="O8" s="585"/>
      <c r="P8" s="585"/>
      <c r="Q8" s="585"/>
      <c r="R8" s="586"/>
      <c r="S8" s="586"/>
      <c r="T8" s="586"/>
      <c r="U8" s="586"/>
      <c r="V8" s="586"/>
      <c r="W8" s="586"/>
      <c r="X8" s="586"/>
      <c r="Y8" s="586"/>
      <c r="Z8" s="586"/>
      <c r="AA8" s="587"/>
    </row>
    <row r="9" spans="1:36" ht="18" customHeight="1" x14ac:dyDescent="0.25">
      <c r="A9" s="588" t="s">
        <v>3</v>
      </c>
      <c r="B9" s="589"/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90"/>
      <c r="P9" s="591" t="s">
        <v>4</v>
      </c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3"/>
    </row>
    <row r="10" spans="1:36" ht="30" customHeight="1" x14ac:dyDescent="0.25">
      <c r="A10" s="565" t="str">
        <f>IF('Missouri Cover'!$H$38="","",'Missouri Cover'!$H$38)</f>
        <v/>
      </c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566"/>
      <c r="O10" s="567"/>
      <c r="P10" s="568" t="str">
        <f>'Missouri Cover'!$AM$38</f>
        <v/>
      </c>
      <c r="Q10" s="568"/>
      <c r="R10" s="568"/>
      <c r="S10" s="568"/>
      <c r="T10" s="568"/>
      <c r="U10" s="568"/>
      <c r="V10" s="568"/>
      <c r="W10" s="568"/>
      <c r="X10" s="568"/>
      <c r="Y10" s="568"/>
      <c r="Z10" s="568"/>
      <c r="AA10" s="569"/>
    </row>
    <row r="11" spans="1:36" ht="18" customHeight="1" x14ac:dyDescent="0.25">
      <c r="A11" s="617"/>
      <c r="B11" s="618"/>
      <c r="C11" s="618"/>
      <c r="D11" s="618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9"/>
    </row>
    <row r="12" spans="1:36" ht="30" customHeight="1" x14ac:dyDescent="0.25">
      <c r="A12" s="620" t="s">
        <v>137</v>
      </c>
      <c r="B12" s="621"/>
      <c r="C12" s="621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2"/>
    </row>
    <row r="13" spans="1:36" ht="60" customHeight="1" x14ac:dyDescent="0.25">
      <c r="A13" s="76" t="s">
        <v>97</v>
      </c>
      <c r="B13" s="604" t="s">
        <v>138</v>
      </c>
      <c r="C13" s="499"/>
      <c r="D13" s="499"/>
      <c r="E13" s="499"/>
      <c r="F13" s="623" t="s">
        <v>139</v>
      </c>
      <c r="G13" s="623"/>
      <c r="H13" s="605" t="s">
        <v>140</v>
      </c>
      <c r="I13" s="624"/>
      <c r="J13" s="624"/>
      <c r="K13" s="623" t="s">
        <v>141</v>
      </c>
      <c r="L13" s="625"/>
      <c r="M13" s="107" t="s">
        <v>142</v>
      </c>
      <c r="N13" s="594" t="s">
        <v>143</v>
      </c>
      <c r="O13" s="626"/>
      <c r="P13" s="626"/>
      <c r="Q13" s="102" t="s">
        <v>144</v>
      </c>
      <c r="R13" s="102" t="s">
        <v>145</v>
      </c>
      <c r="S13" s="594" t="s">
        <v>146</v>
      </c>
      <c r="T13" s="594"/>
      <c r="U13" s="594"/>
      <c r="V13" s="606" t="s">
        <v>131</v>
      </c>
      <c r="W13" s="503"/>
      <c r="X13" s="605" t="s">
        <v>132</v>
      </c>
      <c r="Y13" s="627"/>
      <c r="Z13" s="627"/>
      <c r="AA13" s="627"/>
    </row>
    <row r="14" spans="1:36" ht="30" customHeight="1" x14ac:dyDescent="0.25">
      <c r="A14" s="78" t="s">
        <v>45</v>
      </c>
      <c r="B14" s="628"/>
      <c r="C14" s="629"/>
      <c r="D14" s="629"/>
      <c r="E14" s="629"/>
      <c r="F14" s="630"/>
      <c r="G14" s="630"/>
      <c r="H14" s="631"/>
      <c r="I14" s="632"/>
      <c r="J14" s="632"/>
      <c r="K14" s="630"/>
      <c r="L14" s="633"/>
      <c r="M14" s="108"/>
      <c r="N14" s="634"/>
      <c r="O14" s="634"/>
      <c r="P14" s="634"/>
      <c r="Q14" s="109"/>
      <c r="R14" s="109"/>
      <c r="S14" s="634"/>
      <c r="T14" s="634"/>
      <c r="U14" s="634"/>
      <c r="V14" s="634"/>
      <c r="W14" s="564"/>
      <c r="X14" s="634"/>
      <c r="Y14" s="634"/>
      <c r="Z14" s="634"/>
      <c r="AA14" s="634"/>
    </row>
    <row r="15" spans="1:36" ht="30" customHeight="1" x14ac:dyDescent="0.25">
      <c r="A15" s="78" t="s">
        <v>46</v>
      </c>
      <c r="B15" s="628"/>
      <c r="C15" s="629"/>
      <c r="D15" s="629"/>
      <c r="E15" s="629"/>
      <c r="F15" s="630"/>
      <c r="G15" s="630"/>
      <c r="H15" s="631"/>
      <c r="I15" s="632"/>
      <c r="J15" s="632"/>
      <c r="K15" s="630"/>
      <c r="L15" s="633"/>
      <c r="M15" s="108"/>
      <c r="N15" s="634"/>
      <c r="O15" s="634"/>
      <c r="P15" s="634"/>
      <c r="Q15" s="109"/>
      <c r="R15" s="109"/>
      <c r="S15" s="634"/>
      <c r="T15" s="634"/>
      <c r="U15" s="634"/>
      <c r="V15" s="634"/>
      <c r="W15" s="564"/>
      <c r="X15" s="634"/>
      <c r="Y15" s="634"/>
      <c r="Z15" s="634"/>
      <c r="AA15" s="634"/>
    </row>
    <row r="16" spans="1:36" ht="30" customHeight="1" x14ac:dyDescent="0.25">
      <c r="A16" s="78" t="s">
        <v>47</v>
      </c>
      <c r="B16" s="628"/>
      <c r="C16" s="629"/>
      <c r="D16" s="629"/>
      <c r="E16" s="629"/>
      <c r="F16" s="630"/>
      <c r="G16" s="630"/>
      <c r="H16" s="631"/>
      <c r="I16" s="632"/>
      <c r="J16" s="632"/>
      <c r="K16" s="630"/>
      <c r="L16" s="633"/>
      <c r="M16" s="108"/>
      <c r="N16" s="634"/>
      <c r="O16" s="634"/>
      <c r="P16" s="634"/>
      <c r="Q16" s="109"/>
      <c r="R16" s="109"/>
      <c r="S16" s="634"/>
      <c r="T16" s="634"/>
      <c r="U16" s="634"/>
      <c r="V16" s="634"/>
      <c r="W16" s="564"/>
      <c r="X16" s="634"/>
      <c r="Y16" s="634"/>
      <c r="Z16" s="634"/>
      <c r="AA16" s="634"/>
    </row>
    <row r="17" spans="1:27" ht="30" customHeight="1" x14ac:dyDescent="0.25">
      <c r="A17" s="78" t="s">
        <v>48</v>
      </c>
      <c r="B17" s="628"/>
      <c r="C17" s="629"/>
      <c r="D17" s="629"/>
      <c r="E17" s="629"/>
      <c r="F17" s="630"/>
      <c r="G17" s="630"/>
      <c r="H17" s="631"/>
      <c r="I17" s="632"/>
      <c r="J17" s="632"/>
      <c r="K17" s="630"/>
      <c r="L17" s="633"/>
      <c r="M17" s="108"/>
      <c r="N17" s="634"/>
      <c r="O17" s="634"/>
      <c r="P17" s="634"/>
      <c r="Q17" s="109"/>
      <c r="R17" s="109"/>
      <c r="S17" s="634"/>
      <c r="T17" s="634"/>
      <c r="U17" s="634"/>
      <c r="V17" s="634"/>
      <c r="W17" s="564"/>
      <c r="X17" s="634"/>
      <c r="Y17" s="634"/>
      <c r="Z17" s="634"/>
      <c r="AA17" s="634"/>
    </row>
    <row r="18" spans="1:27" ht="30" customHeight="1" x14ac:dyDescent="0.25">
      <c r="A18" s="78" t="s">
        <v>49</v>
      </c>
      <c r="B18" s="628"/>
      <c r="C18" s="629"/>
      <c r="D18" s="629"/>
      <c r="E18" s="629"/>
      <c r="F18" s="630"/>
      <c r="G18" s="630"/>
      <c r="H18" s="631"/>
      <c r="I18" s="632"/>
      <c r="J18" s="632"/>
      <c r="K18" s="630"/>
      <c r="L18" s="633"/>
      <c r="M18" s="108"/>
      <c r="N18" s="634"/>
      <c r="O18" s="634"/>
      <c r="P18" s="634"/>
      <c r="Q18" s="109"/>
      <c r="R18" s="109"/>
      <c r="S18" s="634"/>
      <c r="T18" s="634"/>
      <c r="U18" s="634"/>
      <c r="V18" s="634"/>
      <c r="W18" s="564"/>
      <c r="X18" s="634"/>
      <c r="Y18" s="634"/>
      <c r="Z18" s="634"/>
      <c r="AA18" s="634"/>
    </row>
    <row r="19" spans="1:27" ht="30" customHeight="1" x14ac:dyDescent="0.25">
      <c r="A19" s="635" t="s">
        <v>147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636"/>
      <c r="T19" s="636"/>
      <c r="U19" s="636"/>
      <c r="V19" s="636"/>
      <c r="W19" s="636"/>
      <c r="X19" s="636"/>
      <c r="Y19" s="636"/>
      <c r="Z19" s="636"/>
      <c r="AA19" s="637"/>
    </row>
    <row r="20" spans="1:27" ht="60" customHeight="1" x14ac:dyDescent="0.25">
      <c r="A20" s="76" t="s">
        <v>97</v>
      </c>
      <c r="B20" s="604" t="s">
        <v>138</v>
      </c>
      <c r="C20" s="499"/>
      <c r="D20" s="499"/>
      <c r="E20" s="499"/>
      <c r="F20" s="623" t="s">
        <v>148</v>
      </c>
      <c r="G20" s="623"/>
      <c r="H20" s="605" t="s">
        <v>140</v>
      </c>
      <c r="I20" s="624"/>
      <c r="J20" s="624"/>
      <c r="K20" s="623" t="s">
        <v>141</v>
      </c>
      <c r="L20" s="625"/>
      <c r="M20" s="107" t="s">
        <v>142</v>
      </c>
      <c r="N20" s="594" t="s">
        <v>143</v>
      </c>
      <c r="O20" s="626"/>
      <c r="P20" s="626"/>
      <c r="Q20" s="102" t="s">
        <v>144</v>
      </c>
      <c r="R20" s="102" t="s">
        <v>145</v>
      </c>
      <c r="S20" s="594" t="s">
        <v>146</v>
      </c>
      <c r="T20" s="594"/>
      <c r="U20" s="594"/>
      <c r="V20" s="606" t="s">
        <v>131</v>
      </c>
      <c r="W20" s="503"/>
      <c r="X20" s="605" t="s">
        <v>132</v>
      </c>
      <c r="Y20" s="627"/>
      <c r="Z20" s="627"/>
      <c r="AA20" s="627"/>
    </row>
    <row r="21" spans="1:27" ht="30" customHeight="1" x14ac:dyDescent="0.25">
      <c r="A21" s="78" t="s">
        <v>50</v>
      </c>
      <c r="B21" s="628"/>
      <c r="C21" s="629"/>
      <c r="D21" s="629"/>
      <c r="E21" s="629"/>
      <c r="F21" s="630"/>
      <c r="G21" s="630"/>
      <c r="H21" s="631"/>
      <c r="I21" s="632"/>
      <c r="J21" s="632"/>
      <c r="K21" s="630"/>
      <c r="L21" s="633"/>
      <c r="M21" s="108"/>
      <c r="N21" s="634"/>
      <c r="O21" s="634"/>
      <c r="P21" s="634"/>
      <c r="Q21" s="109"/>
      <c r="R21" s="109"/>
      <c r="S21" s="634"/>
      <c r="T21" s="634"/>
      <c r="U21" s="634"/>
      <c r="V21" s="634"/>
      <c r="W21" s="564"/>
      <c r="X21" s="634"/>
      <c r="Y21" s="634"/>
      <c r="Z21" s="634"/>
      <c r="AA21" s="634"/>
    </row>
    <row r="22" spans="1:27" ht="30" customHeight="1" x14ac:dyDescent="0.25">
      <c r="A22" s="78" t="s">
        <v>51</v>
      </c>
      <c r="B22" s="628"/>
      <c r="C22" s="629"/>
      <c r="D22" s="629"/>
      <c r="E22" s="629"/>
      <c r="F22" s="630"/>
      <c r="G22" s="630"/>
      <c r="H22" s="631"/>
      <c r="I22" s="632"/>
      <c r="J22" s="632"/>
      <c r="K22" s="630"/>
      <c r="L22" s="633"/>
      <c r="M22" s="108"/>
      <c r="N22" s="634"/>
      <c r="O22" s="634"/>
      <c r="P22" s="634"/>
      <c r="Q22" s="109"/>
      <c r="R22" s="109"/>
      <c r="S22" s="634"/>
      <c r="T22" s="634"/>
      <c r="U22" s="634"/>
      <c r="V22" s="634"/>
      <c r="W22" s="564"/>
      <c r="X22" s="634"/>
      <c r="Y22" s="634"/>
      <c r="Z22" s="634"/>
      <c r="AA22" s="634"/>
    </row>
    <row r="23" spans="1:27" ht="30" customHeight="1" x14ac:dyDescent="0.25">
      <c r="A23" s="78" t="s">
        <v>52</v>
      </c>
      <c r="B23" s="628"/>
      <c r="C23" s="629"/>
      <c r="D23" s="629"/>
      <c r="E23" s="629"/>
      <c r="F23" s="630"/>
      <c r="G23" s="630"/>
      <c r="H23" s="631"/>
      <c r="I23" s="632"/>
      <c r="J23" s="632"/>
      <c r="K23" s="630"/>
      <c r="L23" s="633"/>
      <c r="M23" s="108"/>
      <c r="N23" s="634"/>
      <c r="O23" s="634"/>
      <c r="P23" s="634"/>
      <c r="Q23" s="109"/>
      <c r="R23" s="109"/>
      <c r="S23" s="634"/>
      <c r="T23" s="634"/>
      <c r="U23" s="634"/>
      <c r="V23" s="634"/>
      <c r="W23" s="564"/>
      <c r="X23" s="634"/>
      <c r="Y23" s="634"/>
      <c r="Z23" s="634"/>
      <c r="AA23" s="634"/>
    </row>
    <row r="24" spans="1:27" ht="30" customHeight="1" x14ac:dyDescent="0.25">
      <c r="A24" s="78" t="s">
        <v>53</v>
      </c>
      <c r="B24" s="628"/>
      <c r="C24" s="629"/>
      <c r="D24" s="629"/>
      <c r="E24" s="629"/>
      <c r="F24" s="630"/>
      <c r="G24" s="630"/>
      <c r="H24" s="631"/>
      <c r="I24" s="632"/>
      <c r="J24" s="632"/>
      <c r="K24" s="630"/>
      <c r="L24" s="633"/>
      <c r="M24" s="108"/>
      <c r="N24" s="634"/>
      <c r="O24" s="634"/>
      <c r="P24" s="634"/>
      <c r="Q24" s="109"/>
      <c r="R24" s="109"/>
      <c r="S24" s="634"/>
      <c r="T24" s="634"/>
      <c r="U24" s="634"/>
      <c r="V24" s="634"/>
      <c r="W24" s="564"/>
      <c r="X24" s="634"/>
      <c r="Y24" s="634"/>
      <c r="Z24" s="634"/>
      <c r="AA24" s="634"/>
    </row>
    <row r="25" spans="1:27" ht="30" customHeight="1" x14ac:dyDescent="0.25">
      <c r="A25" s="78" t="s">
        <v>54</v>
      </c>
      <c r="B25" s="628"/>
      <c r="C25" s="629"/>
      <c r="D25" s="629"/>
      <c r="E25" s="629"/>
      <c r="F25" s="630"/>
      <c r="G25" s="630"/>
      <c r="H25" s="631"/>
      <c r="I25" s="632"/>
      <c r="J25" s="632"/>
      <c r="K25" s="630"/>
      <c r="L25" s="633"/>
      <c r="M25" s="108"/>
      <c r="N25" s="634"/>
      <c r="O25" s="634"/>
      <c r="P25" s="634"/>
      <c r="Q25" s="109"/>
      <c r="R25" s="109"/>
      <c r="S25" s="634"/>
      <c r="T25" s="634"/>
      <c r="U25" s="634"/>
      <c r="V25" s="634"/>
      <c r="W25" s="564"/>
      <c r="X25" s="634"/>
      <c r="Y25" s="634"/>
      <c r="Z25" s="634"/>
      <c r="AA25" s="634"/>
    </row>
    <row r="26" spans="1:27" ht="12.6" customHeight="1" x14ac:dyDescent="0.25">
      <c r="A26" s="611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3"/>
    </row>
    <row r="27" spans="1:27" ht="15" customHeight="1" x14ac:dyDescent="0.25">
      <c r="A27" s="614">
        <v>45292</v>
      </c>
      <c r="B27" s="615"/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6"/>
      <c r="S27" s="616"/>
      <c r="T27" s="616"/>
      <c r="U27" s="616"/>
      <c r="V27" s="616"/>
      <c r="W27" s="616"/>
      <c r="X27" s="616" t="s">
        <v>149</v>
      </c>
      <c r="Y27" s="616"/>
      <c r="Z27" s="616"/>
      <c r="AA27" s="616"/>
    </row>
    <row r="28" spans="1:27" ht="10.1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27" ht="24" hidden="1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27" ht="69" hidden="1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7" ht="30" hidden="1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E2:N7"/>
    <mergeCell ref="S4:AA6"/>
    <mergeCell ref="S7:AA7"/>
    <mergeCell ref="A8:D8"/>
    <mergeCell ref="I8:AA8"/>
    <mergeCell ref="A9:O9"/>
    <mergeCell ref="P9:AA9"/>
    <mergeCell ref="A10:O10"/>
    <mergeCell ref="P10:AA10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80"/>
  <sheetViews>
    <sheetView showGridLines="0" zoomScaleNormal="100" workbookViewId="0">
      <selection activeCell="N58" sqref="N58:P58"/>
    </sheetView>
  </sheetViews>
  <sheetFormatPr defaultColWidth="0" defaultRowHeight="15" customHeight="1" zero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15.7109375" style="111" customWidth="1"/>
    <col min="6" max="7" width="3.7109375" style="111" customWidth="1"/>
    <col min="8" max="8" width="8.7109375" style="111" customWidth="1"/>
    <col min="9" max="9" width="4.7109375" style="111" customWidth="1"/>
    <col min="10" max="12" width="3.7109375" style="111" customWidth="1"/>
    <col min="13" max="13" width="15.7109375" style="111" customWidth="1"/>
    <col min="14" max="14" width="5.7109375" style="111" customWidth="1"/>
    <col min="15" max="15" width="4.7109375" style="111" customWidth="1"/>
    <col min="16" max="16" width="6.7109375" style="111" customWidth="1"/>
    <col min="17" max="18" width="15.7109375" style="111" customWidth="1"/>
    <col min="19" max="19" width="1.7109375" style="111" customWidth="1"/>
    <col min="20" max="16384" width="0" style="111" hidden="1"/>
  </cols>
  <sheetData>
    <row r="1" spans="1:18" x14ac:dyDescent="0.25"/>
    <row r="2" spans="1:18" ht="20.25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90" t="s">
        <v>178</v>
      </c>
      <c r="P3" s="207"/>
      <c r="Q3" s="207"/>
      <c r="R3" s="208"/>
    </row>
    <row r="4" spans="1:18" ht="1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9"/>
      <c r="P4" s="209"/>
      <c r="Q4" s="209"/>
      <c r="R4" s="208"/>
    </row>
    <row r="5" spans="1:18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9"/>
      <c r="P5" s="209"/>
      <c r="Q5" s="209"/>
      <c r="R5" s="208"/>
    </row>
    <row r="6" spans="1:18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7"/>
      <c r="P6" s="207"/>
      <c r="Q6" s="207"/>
      <c r="R6" s="208"/>
    </row>
    <row r="7" spans="1:18" ht="15.75" customHeight="1" x14ac:dyDescent="0.25">
      <c r="A7" s="5"/>
      <c r="B7" s="110"/>
      <c r="C7" s="110"/>
      <c r="D7" s="110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9"/>
      <c r="P7" s="209"/>
      <c r="Q7" s="209"/>
      <c r="R7" s="208"/>
    </row>
    <row r="8" spans="1:18" ht="23.25" x14ac:dyDescent="0.35">
      <c r="A8" s="210" t="s">
        <v>2</v>
      </c>
      <c r="B8" s="211"/>
      <c r="C8" s="211"/>
      <c r="D8" s="211"/>
      <c r="E8" s="150">
        <f>'Missouri Cover'!$BP$2</f>
        <v>2025</v>
      </c>
      <c r="F8" s="377" t="s">
        <v>335</v>
      </c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9"/>
    </row>
    <row r="9" spans="1:18" ht="18" customHeight="1" x14ac:dyDescent="0.25">
      <c r="A9" s="198" t="s">
        <v>3</v>
      </c>
      <c r="B9" s="199"/>
      <c r="C9" s="199"/>
      <c r="D9" s="199"/>
      <c r="E9" s="199"/>
      <c r="F9" s="199"/>
      <c r="G9" s="200"/>
      <c r="H9" s="200"/>
      <c r="I9" s="199"/>
      <c r="J9" s="199"/>
      <c r="K9" s="199"/>
      <c r="L9" s="201"/>
      <c r="M9" s="202" t="s">
        <v>4</v>
      </c>
      <c r="N9" s="180"/>
      <c r="O9" s="180"/>
      <c r="P9" s="180"/>
      <c r="Q9" s="180"/>
      <c r="R9" s="181"/>
    </row>
    <row r="10" spans="1:18" ht="30" customHeight="1" x14ac:dyDescent="0.25">
      <c r="A10" s="215" t="str">
        <f>IF('Missouri Cover'!$H$38="","",'Missouri Cover'!$H$38)</f>
        <v/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7"/>
      <c r="M10" s="218" t="str">
        <f>'Missouri Cover'!$AM$38</f>
        <v/>
      </c>
      <c r="N10" s="219"/>
      <c r="O10" s="219"/>
      <c r="P10" s="219"/>
      <c r="Q10" s="219"/>
      <c r="R10" s="220"/>
    </row>
    <row r="11" spans="1:18" ht="18" customHeight="1" x14ac:dyDescent="0.25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3"/>
    </row>
    <row r="12" spans="1:18" ht="69" customHeight="1" x14ac:dyDescent="0.25">
      <c r="A12" s="498" t="s">
        <v>97</v>
      </c>
      <c r="B12" s="574" t="s">
        <v>172</v>
      </c>
      <c r="C12" s="626"/>
      <c r="D12" s="626"/>
      <c r="E12" s="574" t="s">
        <v>173</v>
      </c>
      <c r="F12" s="639" t="s">
        <v>78</v>
      </c>
      <c r="G12" s="638"/>
      <c r="H12" s="638"/>
      <c r="I12" s="638"/>
      <c r="J12" s="638"/>
      <c r="K12" s="638"/>
      <c r="L12" s="638"/>
      <c r="M12" s="574" t="s">
        <v>174</v>
      </c>
      <c r="N12" s="638"/>
      <c r="O12" s="638"/>
      <c r="P12" s="638"/>
      <c r="Q12" s="574" t="s">
        <v>175</v>
      </c>
      <c r="R12" s="638"/>
    </row>
    <row r="13" spans="1:18" ht="24" customHeight="1" x14ac:dyDescent="0.25">
      <c r="A13" s="499"/>
      <c r="B13" s="626"/>
      <c r="C13" s="626"/>
      <c r="D13" s="626"/>
      <c r="E13" s="638"/>
      <c r="F13" s="640" t="s">
        <v>176</v>
      </c>
      <c r="G13" s="640"/>
      <c r="H13" s="640"/>
      <c r="I13" s="641"/>
      <c r="J13" s="638"/>
      <c r="K13" s="638"/>
      <c r="L13" s="638"/>
      <c r="M13" s="115" t="s">
        <v>77</v>
      </c>
      <c r="N13" s="647" t="s">
        <v>78</v>
      </c>
      <c r="O13" s="648"/>
      <c r="P13" s="648"/>
      <c r="Q13" s="116" t="s">
        <v>77</v>
      </c>
      <c r="R13" s="116" t="s">
        <v>78</v>
      </c>
    </row>
    <row r="14" spans="1:18" ht="30" customHeight="1" x14ac:dyDescent="0.25">
      <c r="A14" s="117" t="s">
        <v>45</v>
      </c>
      <c r="B14" s="642">
        <v>0.5</v>
      </c>
      <c r="C14" s="642"/>
      <c r="D14" s="642"/>
      <c r="E14" s="118"/>
      <c r="F14" s="643">
        <f>IFERROR((N14/M14),0)</f>
        <v>0</v>
      </c>
      <c r="G14" s="643"/>
      <c r="H14" s="643"/>
      <c r="I14" s="644"/>
      <c r="J14" s="644"/>
      <c r="K14" s="644"/>
      <c r="L14" s="644"/>
      <c r="M14" s="119"/>
      <c r="N14" s="645"/>
      <c r="O14" s="646"/>
      <c r="P14" s="646"/>
      <c r="Q14" s="120">
        <f>M14*((B14^2)/4)*PI()</f>
        <v>0</v>
      </c>
      <c r="R14" s="120">
        <f>N14*((B14^2)/4)*PI()</f>
        <v>0</v>
      </c>
    </row>
    <row r="15" spans="1:18" ht="30" customHeight="1" x14ac:dyDescent="0.25">
      <c r="A15" s="117" t="s">
        <v>46</v>
      </c>
      <c r="B15" s="642" t="s">
        <v>177</v>
      </c>
      <c r="C15" s="642"/>
      <c r="D15" s="642"/>
      <c r="E15" s="118"/>
      <c r="F15" s="643">
        <f t="shared" ref="F15:F31" si="0">IFERROR((N15/M15),0)</f>
        <v>0</v>
      </c>
      <c r="G15" s="643"/>
      <c r="H15" s="643"/>
      <c r="I15" s="644"/>
      <c r="J15" s="644"/>
      <c r="K15" s="644"/>
      <c r="L15" s="644"/>
      <c r="M15" s="119"/>
      <c r="N15" s="645"/>
      <c r="O15" s="646"/>
      <c r="P15" s="646"/>
      <c r="Q15" s="120">
        <f t="shared" ref="Q15:Q31" si="1">M15*((B15^2)/4)*PI()</f>
        <v>0</v>
      </c>
      <c r="R15" s="120">
        <f t="shared" ref="R15:R31" si="2">N15*((B15^2)/4)*PI()</f>
        <v>0</v>
      </c>
    </row>
    <row r="16" spans="1:18" ht="30" customHeight="1" x14ac:dyDescent="0.25">
      <c r="A16" s="117" t="s">
        <v>47</v>
      </c>
      <c r="B16" s="642">
        <v>1.25</v>
      </c>
      <c r="C16" s="642"/>
      <c r="D16" s="642"/>
      <c r="E16" s="118"/>
      <c r="F16" s="643">
        <f t="shared" si="0"/>
        <v>0</v>
      </c>
      <c r="G16" s="643"/>
      <c r="H16" s="643"/>
      <c r="I16" s="644"/>
      <c r="J16" s="644"/>
      <c r="K16" s="644"/>
      <c r="L16" s="644"/>
      <c r="M16" s="119"/>
      <c r="N16" s="645"/>
      <c r="O16" s="646"/>
      <c r="P16" s="646"/>
      <c r="Q16" s="120">
        <f t="shared" si="1"/>
        <v>0</v>
      </c>
      <c r="R16" s="120">
        <f t="shared" si="2"/>
        <v>0</v>
      </c>
    </row>
    <row r="17" spans="1:18" ht="30" customHeight="1" x14ac:dyDescent="0.25">
      <c r="A17" s="117" t="s">
        <v>48</v>
      </c>
      <c r="B17" s="642">
        <v>1.5</v>
      </c>
      <c r="C17" s="642"/>
      <c r="D17" s="642"/>
      <c r="E17" s="118"/>
      <c r="F17" s="643">
        <f t="shared" si="0"/>
        <v>0</v>
      </c>
      <c r="G17" s="643"/>
      <c r="H17" s="643"/>
      <c r="I17" s="644"/>
      <c r="J17" s="644"/>
      <c r="K17" s="644"/>
      <c r="L17" s="644"/>
      <c r="M17" s="119"/>
      <c r="N17" s="645"/>
      <c r="O17" s="646"/>
      <c r="P17" s="646"/>
      <c r="Q17" s="120">
        <f t="shared" si="1"/>
        <v>0</v>
      </c>
      <c r="R17" s="120">
        <f t="shared" si="2"/>
        <v>0</v>
      </c>
    </row>
    <row r="18" spans="1:18" ht="30" customHeight="1" x14ac:dyDescent="0.25">
      <c r="A18" s="117" t="s">
        <v>49</v>
      </c>
      <c r="B18" s="642">
        <v>2</v>
      </c>
      <c r="C18" s="642"/>
      <c r="D18" s="642"/>
      <c r="E18" s="118"/>
      <c r="F18" s="643">
        <f t="shared" si="0"/>
        <v>0</v>
      </c>
      <c r="G18" s="643"/>
      <c r="H18" s="643"/>
      <c r="I18" s="644"/>
      <c r="J18" s="644"/>
      <c r="K18" s="644"/>
      <c r="L18" s="644"/>
      <c r="M18" s="119"/>
      <c r="N18" s="645"/>
      <c r="O18" s="646"/>
      <c r="P18" s="646"/>
      <c r="Q18" s="120">
        <f t="shared" si="1"/>
        <v>0</v>
      </c>
      <c r="R18" s="120">
        <f t="shared" si="2"/>
        <v>0</v>
      </c>
    </row>
    <row r="19" spans="1:18" ht="30" customHeight="1" x14ac:dyDescent="0.25">
      <c r="A19" s="117" t="s">
        <v>50</v>
      </c>
      <c r="B19" s="642">
        <v>3</v>
      </c>
      <c r="C19" s="642"/>
      <c r="D19" s="642"/>
      <c r="E19" s="118"/>
      <c r="F19" s="643">
        <f t="shared" si="0"/>
        <v>0</v>
      </c>
      <c r="G19" s="643"/>
      <c r="H19" s="643"/>
      <c r="I19" s="644"/>
      <c r="J19" s="644"/>
      <c r="K19" s="644"/>
      <c r="L19" s="644"/>
      <c r="M19" s="119"/>
      <c r="N19" s="645"/>
      <c r="O19" s="646"/>
      <c r="P19" s="646"/>
      <c r="Q19" s="120">
        <f t="shared" si="1"/>
        <v>0</v>
      </c>
      <c r="R19" s="120">
        <f t="shared" si="2"/>
        <v>0</v>
      </c>
    </row>
    <row r="20" spans="1:18" ht="30" customHeight="1" x14ac:dyDescent="0.25">
      <c r="A20" s="117" t="s">
        <v>51</v>
      </c>
      <c r="B20" s="642">
        <v>4</v>
      </c>
      <c r="C20" s="642"/>
      <c r="D20" s="642"/>
      <c r="E20" s="118"/>
      <c r="F20" s="643">
        <f t="shared" si="0"/>
        <v>0</v>
      </c>
      <c r="G20" s="643"/>
      <c r="H20" s="643"/>
      <c r="I20" s="644"/>
      <c r="J20" s="644"/>
      <c r="K20" s="644"/>
      <c r="L20" s="644"/>
      <c r="M20" s="119"/>
      <c r="N20" s="645"/>
      <c r="O20" s="646"/>
      <c r="P20" s="646"/>
      <c r="Q20" s="120">
        <f t="shared" si="1"/>
        <v>0</v>
      </c>
      <c r="R20" s="120">
        <f t="shared" si="2"/>
        <v>0</v>
      </c>
    </row>
    <row r="21" spans="1:18" ht="30" customHeight="1" x14ac:dyDescent="0.25">
      <c r="A21" s="117" t="s">
        <v>52</v>
      </c>
      <c r="B21" s="642">
        <v>5</v>
      </c>
      <c r="C21" s="642"/>
      <c r="D21" s="642"/>
      <c r="E21" s="118"/>
      <c r="F21" s="643">
        <f t="shared" si="0"/>
        <v>0</v>
      </c>
      <c r="G21" s="643"/>
      <c r="H21" s="643"/>
      <c r="I21" s="644"/>
      <c r="J21" s="644"/>
      <c r="K21" s="644"/>
      <c r="L21" s="644"/>
      <c r="M21" s="119"/>
      <c r="N21" s="645"/>
      <c r="O21" s="646"/>
      <c r="P21" s="646"/>
      <c r="Q21" s="120">
        <f t="shared" si="1"/>
        <v>0</v>
      </c>
      <c r="R21" s="120">
        <f t="shared" si="2"/>
        <v>0</v>
      </c>
    </row>
    <row r="22" spans="1:18" ht="30" customHeight="1" x14ac:dyDescent="0.25">
      <c r="A22" s="117" t="s">
        <v>53</v>
      </c>
      <c r="B22" s="642">
        <v>6</v>
      </c>
      <c r="C22" s="642"/>
      <c r="D22" s="642"/>
      <c r="E22" s="118"/>
      <c r="F22" s="643">
        <f t="shared" si="0"/>
        <v>0</v>
      </c>
      <c r="G22" s="643"/>
      <c r="H22" s="643"/>
      <c r="I22" s="644"/>
      <c r="J22" s="644"/>
      <c r="K22" s="644"/>
      <c r="L22" s="644"/>
      <c r="M22" s="119"/>
      <c r="N22" s="645"/>
      <c r="O22" s="646"/>
      <c r="P22" s="646"/>
      <c r="Q22" s="120">
        <f t="shared" si="1"/>
        <v>0</v>
      </c>
      <c r="R22" s="120">
        <f t="shared" si="2"/>
        <v>0</v>
      </c>
    </row>
    <row r="23" spans="1:18" ht="30" customHeight="1" x14ac:dyDescent="0.25">
      <c r="A23" s="117" t="s">
        <v>54</v>
      </c>
      <c r="B23" s="642">
        <v>7</v>
      </c>
      <c r="C23" s="642"/>
      <c r="D23" s="642"/>
      <c r="E23" s="118"/>
      <c r="F23" s="643">
        <f t="shared" si="0"/>
        <v>0</v>
      </c>
      <c r="G23" s="643"/>
      <c r="H23" s="643"/>
      <c r="I23" s="644"/>
      <c r="J23" s="644"/>
      <c r="K23" s="644"/>
      <c r="L23" s="644"/>
      <c r="M23" s="119"/>
      <c r="N23" s="645"/>
      <c r="O23" s="646"/>
      <c r="P23" s="646"/>
      <c r="Q23" s="120">
        <f t="shared" si="1"/>
        <v>0</v>
      </c>
      <c r="R23" s="120">
        <f t="shared" si="2"/>
        <v>0</v>
      </c>
    </row>
    <row r="24" spans="1:18" ht="30" customHeight="1" x14ac:dyDescent="0.25">
      <c r="A24" s="117" t="s">
        <v>55</v>
      </c>
      <c r="B24" s="642">
        <v>8</v>
      </c>
      <c r="C24" s="642"/>
      <c r="D24" s="642"/>
      <c r="E24" s="118"/>
      <c r="F24" s="643">
        <f t="shared" si="0"/>
        <v>0</v>
      </c>
      <c r="G24" s="643"/>
      <c r="H24" s="643"/>
      <c r="I24" s="644"/>
      <c r="J24" s="644"/>
      <c r="K24" s="644"/>
      <c r="L24" s="644"/>
      <c r="M24" s="119"/>
      <c r="N24" s="645"/>
      <c r="O24" s="646"/>
      <c r="P24" s="646"/>
      <c r="Q24" s="120">
        <f t="shared" si="1"/>
        <v>0</v>
      </c>
      <c r="R24" s="120">
        <f t="shared" si="2"/>
        <v>0</v>
      </c>
    </row>
    <row r="25" spans="1:18" ht="30" customHeight="1" x14ac:dyDescent="0.25">
      <c r="A25" s="117" t="s">
        <v>56</v>
      </c>
      <c r="B25" s="642">
        <v>9</v>
      </c>
      <c r="C25" s="642"/>
      <c r="D25" s="642"/>
      <c r="E25" s="118"/>
      <c r="F25" s="643">
        <f t="shared" si="0"/>
        <v>0</v>
      </c>
      <c r="G25" s="643"/>
      <c r="H25" s="643"/>
      <c r="I25" s="644"/>
      <c r="J25" s="644"/>
      <c r="K25" s="644"/>
      <c r="L25" s="644"/>
      <c r="M25" s="119"/>
      <c r="N25" s="645"/>
      <c r="O25" s="646"/>
      <c r="P25" s="646"/>
      <c r="Q25" s="120">
        <f t="shared" si="1"/>
        <v>0</v>
      </c>
      <c r="R25" s="120">
        <f t="shared" si="2"/>
        <v>0</v>
      </c>
    </row>
    <row r="26" spans="1:18" ht="30" customHeight="1" x14ac:dyDescent="0.25">
      <c r="A26" s="117" t="s">
        <v>57</v>
      </c>
      <c r="B26" s="642">
        <v>10</v>
      </c>
      <c r="C26" s="642"/>
      <c r="D26" s="642"/>
      <c r="E26" s="118"/>
      <c r="F26" s="643">
        <f t="shared" si="0"/>
        <v>0</v>
      </c>
      <c r="G26" s="643"/>
      <c r="H26" s="643"/>
      <c r="I26" s="644"/>
      <c r="J26" s="644"/>
      <c r="K26" s="644"/>
      <c r="L26" s="644"/>
      <c r="M26" s="119"/>
      <c r="N26" s="645"/>
      <c r="O26" s="646"/>
      <c r="P26" s="646"/>
      <c r="Q26" s="120">
        <f t="shared" si="1"/>
        <v>0</v>
      </c>
      <c r="R26" s="120">
        <f t="shared" si="2"/>
        <v>0</v>
      </c>
    </row>
    <row r="27" spans="1:18" ht="30" customHeight="1" x14ac:dyDescent="0.25">
      <c r="A27" s="117" t="s">
        <v>58</v>
      </c>
      <c r="B27" s="642">
        <v>12</v>
      </c>
      <c r="C27" s="642"/>
      <c r="D27" s="642"/>
      <c r="E27" s="118"/>
      <c r="F27" s="643">
        <f t="shared" si="0"/>
        <v>0</v>
      </c>
      <c r="G27" s="643"/>
      <c r="H27" s="643"/>
      <c r="I27" s="644"/>
      <c r="J27" s="644"/>
      <c r="K27" s="644"/>
      <c r="L27" s="644"/>
      <c r="M27" s="119"/>
      <c r="N27" s="645"/>
      <c r="O27" s="646"/>
      <c r="P27" s="646"/>
      <c r="Q27" s="120">
        <f t="shared" si="1"/>
        <v>0</v>
      </c>
      <c r="R27" s="120">
        <f t="shared" si="2"/>
        <v>0</v>
      </c>
    </row>
    <row r="28" spans="1:18" ht="30" customHeight="1" x14ac:dyDescent="0.25">
      <c r="A28" s="117" t="s">
        <v>59</v>
      </c>
      <c r="B28" s="642">
        <v>14</v>
      </c>
      <c r="C28" s="642"/>
      <c r="D28" s="642"/>
      <c r="E28" s="118"/>
      <c r="F28" s="643">
        <f t="shared" si="0"/>
        <v>0</v>
      </c>
      <c r="G28" s="643"/>
      <c r="H28" s="643"/>
      <c r="I28" s="644"/>
      <c r="J28" s="644"/>
      <c r="K28" s="644"/>
      <c r="L28" s="644"/>
      <c r="M28" s="119"/>
      <c r="N28" s="645"/>
      <c r="O28" s="646"/>
      <c r="P28" s="646"/>
      <c r="Q28" s="120">
        <f t="shared" si="1"/>
        <v>0</v>
      </c>
      <c r="R28" s="120">
        <f t="shared" si="2"/>
        <v>0</v>
      </c>
    </row>
    <row r="29" spans="1:18" ht="30" customHeight="1" x14ac:dyDescent="0.25">
      <c r="A29" s="117" t="s">
        <v>60</v>
      </c>
      <c r="B29" s="642">
        <v>16</v>
      </c>
      <c r="C29" s="642"/>
      <c r="D29" s="642"/>
      <c r="E29" s="118"/>
      <c r="F29" s="643">
        <f t="shared" si="0"/>
        <v>0</v>
      </c>
      <c r="G29" s="643"/>
      <c r="H29" s="643"/>
      <c r="I29" s="644"/>
      <c r="J29" s="644"/>
      <c r="K29" s="644"/>
      <c r="L29" s="644"/>
      <c r="M29" s="119"/>
      <c r="N29" s="645"/>
      <c r="O29" s="646"/>
      <c r="P29" s="646"/>
      <c r="Q29" s="120">
        <f t="shared" si="1"/>
        <v>0</v>
      </c>
      <c r="R29" s="120">
        <f t="shared" si="2"/>
        <v>0</v>
      </c>
    </row>
    <row r="30" spans="1:18" ht="30" customHeight="1" x14ac:dyDescent="0.25">
      <c r="A30" s="117" t="s">
        <v>61</v>
      </c>
      <c r="B30" s="642">
        <v>18</v>
      </c>
      <c r="C30" s="642"/>
      <c r="D30" s="642"/>
      <c r="E30" s="118"/>
      <c r="F30" s="643">
        <f t="shared" si="0"/>
        <v>0</v>
      </c>
      <c r="G30" s="643"/>
      <c r="H30" s="643"/>
      <c r="I30" s="644"/>
      <c r="J30" s="644"/>
      <c r="K30" s="644"/>
      <c r="L30" s="644"/>
      <c r="M30" s="119"/>
      <c r="N30" s="645"/>
      <c r="O30" s="646"/>
      <c r="P30" s="646"/>
      <c r="Q30" s="120">
        <f t="shared" si="1"/>
        <v>0</v>
      </c>
      <c r="R30" s="120">
        <f t="shared" si="2"/>
        <v>0</v>
      </c>
    </row>
    <row r="31" spans="1:18" ht="30" customHeight="1" x14ac:dyDescent="0.25">
      <c r="A31" s="117" t="s">
        <v>62</v>
      </c>
      <c r="B31" s="642">
        <v>20</v>
      </c>
      <c r="C31" s="642"/>
      <c r="D31" s="642"/>
      <c r="E31" s="118"/>
      <c r="F31" s="643">
        <f t="shared" si="0"/>
        <v>0</v>
      </c>
      <c r="G31" s="643"/>
      <c r="H31" s="643"/>
      <c r="I31" s="644"/>
      <c r="J31" s="644"/>
      <c r="K31" s="644"/>
      <c r="L31" s="644"/>
      <c r="M31" s="119"/>
      <c r="N31" s="645"/>
      <c r="O31" s="646"/>
      <c r="P31" s="646"/>
      <c r="Q31" s="120">
        <f t="shared" si="1"/>
        <v>0</v>
      </c>
      <c r="R31" s="120">
        <f t="shared" si="2"/>
        <v>0</v>
      </c>
    </row>
    <row r="32" spans="1:18" ht="15" customHeight="1" x14ac:dyDescent="0.25">
      <c r="A32" s="387"/>
      <c r="B32" s="388"/>
      <c r="C32" s="388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89"/>
    </row>
    <row r="33" spans="1:18" ht="26.25" customHeight="1" x14ac:dyDescent="0.25">
      <c r="A33" s="397">
        <v>45292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121" t="s">
        <v>179</v>
      </c>
    </row>
    <row r="34" spans="1:18" ht="20.25" x14ac:dyDescent="0.25">
      <c r="A34" s="1"/>
      <c r="B34" s="2"/>
      <c r="C34" s="2"/>
      <c r="D34" s="2"/>
      <c r="E34" s="203" t="s">
        <v>0</v>
      </c>
      <c r="F34" s="204"/>
      <c r="G34" s="204"/>
      <c r="H34" s="204"/>
      <c r="I34" s="204"/>
      <c r="J34" s="204"/>
      <c r="K34" s="204"/>
      <c r="L34" s="204"/>
      <c r="M34" s="204"/>
      <c r="N34" s="204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390" t="s">
        <v>180</v>
      </c>
      <c r="P35" s="207"/>
      <c r="Q35" s="207"/>
      <c r="R35" s="208"/>
    </row>
    <row r="36" spans="1:18" ht="15" customHeight="1" x14ac:dyDescent="0.25">
      <c r="A36" s="5"/>
      <c r="B36" s="6"/>
      <c r="C36" s="6"/>
      <c r="D36" s="6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9"/>
      <c r="P36" s="209"/>
      <c r="Q36" s="209"/>
      <c r="R36" s="208"/>
    </row>
    <row r="37" spans="1:18" ht="15" customHeight="1" x14ac:dyDescent="0.25">
      <c r="A37" s="5"/>
      <c r="B37" s="6"/>
      <c r="C37" s="6"/>
      <c r="D37" s="6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9"/>
      <c r="P37" s="209"/>
      <c r="Q37" s="209"/>
      <c r="R37" s="208"/>
    </row>
    <row r="38" spans="1:18" ht="15" customHeight="1" x14ac:dyDescent="0.25">
      <c r="A38" s="5"/>
      <c r="B38" s="6"/>
      <c r="C38" s="7" t="s">
        <v>1</v>
      </c>
      <c r="D38" s="8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7"/>
      <c r="P38" s="207"/>
      <c r="Q38" s="207"/>
      <c r="R38" s="208"/>
    </row>
    <row r="39" spans="1:18" ht="15.75" customHeight="1" x14ac:dyDescent="0.25">
      <c r="A39" s="5"/>
      <c r="B39" s="110"/>
      <c r="C39" s="110"/>
      <c r="D39" s="110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9"/>
      <c r="P39" s="209"/>
      <c r="Q39" s="209"/>
      <c r="R39" s="208"/>
    </row>
    <row r="40" spans="1:18" ht="23.25" x14ac:dyDescent="0.35">
      <c r="A40" s="210" t="s">
        <v>2</v>
      </c>
      <c r="B40" s="211"/>
      <c r="C40" s="211"/>
      <c r="D40" s="211"/>
      <c r="E40" s="150">
        <f>'Missouri Cover'!$BP$2</f>
        <v>2025</v>
      </c>
      <c r="F40" s="377" t="s">
        <v>335</v>
      </c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9"/>
    </row>
    <row r="41" spans="1:18" ht="18" customHeight="1" x14ac:dyDescent="0.25">
      <c r="A41" s="198" t="s">
        <v>3</v>
      </c>
      <c r="B41" s="199"/>
      <c r="C41" s="199"/>
      <c r="D41" s="199"/>
      <c r="E41" s="199"/>
      <c r="F41" s="199"/>
      <c r="G41" s="200"/>
      <c r="H41" s="200"/>
      <c r="I41" s="199"/>
      <c r="J41" s="199"/>
      <c r="K41" s="199"/>
      <c r="L41" s="201"/>
      <c r="M41" s="202" t="s">
        <v>4</v>
      </c>
      <c r="N41" s="180"/>
      <c r="O41" s="180"/>
      <c r="P41" s="180"/>
      <c r="Q41" s="180"/>
      <c r="R41" s="181"/>
    </row>
    <row r="42" spans="1:18" ht="30" customHeight="1" x14ac:dyDescent="0.25">
      <c r="A42" s="215" t="str">
        <f>A10</f>
        <v/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7"/>
      <c r="M42" s="218" t="str">
        <f>M10</f>
        <v/>
      </c>
      <c r="N42" s="219"/>
      <c r="O42" s="219"/>
      <c r="P42" s="219"/>
      <c r="Q42" s="219"/>
      <c r="R42" s="220"/>
    </row>
    <row r="43" spans="1:18" ht="18" customHeight="1" x14ac:dyDescent="0.25">
      <c r="A43" s="221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3"/>
    </row>
    <row r="44" spans="1:18" ht="69" customHeight="1" x14ac:dyDescent="0.25">
      <c r="A44" s="498" t="s">
        <v>97</v>
      </c>
      <c r="B44" s="574" t="s">
        <v>172</v>
      </c>
      <c r="C44" s="626"/>
      <c r="D44" s="626"/>
      <c r="E44" s="574" t="s">
        <v>173</v>
      </c>
      <c r="F44" s="639" t="s">
        <v>78</v>
      </c>
      <c r="G44" s="638"/>
      <c r="H44" s="638"/>
      <c r="I44" s="638"/>
      <c r="J44" s="638"/>
      <c r="K44" s="638"/>
      <c r="L44" s="638"/>
      <c r="M44" s="574" t="s">
        <v>174</v>
      </c>
      <c r="N44" s="638"/>
      <c r="O44" s="638"/>
      <c r="P44" s="638"/>
      <c r="Q44" s="574" t="s">
        <v>175</v>
      </c>
      <c r="R44" s="638"/>
    </row>
    <row r="45" spans="1:18" ht="24" customHeight="1" x14ac:dyDescent="0.25">
      <c r="A45" s="499"/>
      <c r="B45" s="626"/>
      <c r="C45" s="626"/>
      <c r="D45" s="626"/>
      <c r="E45" s="638"/>
      <c r="F45" s="640" t="s">
        <v>176</v>
      </c>
      <c r="G45" s="640"/>
      <c r="H45" s="640"/>
      <c r="I45" s="641"/>
      <c r="J45" s="638"/>
      <c r="K45" s="638"/>
      <c r="L45" s="638"/>
      <c r="M45" s="115" t="s">
        <v>77</v>
      </c>
      <c r="N45" s="647" t="s">
        <v>78</v>
      </c>
      <c r="O45" s="648"/>
      <c r="P45" s="648"/>
      <c r="Q45" s="116" t="s">
        <v>77</v>
      </c>
      <c r="R45" s="116" t="s">
        <v>78</v>
      </c>
    </row>
    <row r="46" spans="1:18" ht="30" customHeight="1" x14ac:dyDescent="0.25">
      <c r="A46" s="117" t="s">
        <v>63</v>
      </c>
      <c r="B46" s="642">
        <v>22</v>
      </c>
      <c r="C46" s="642"/>
      <c r="D46" s="642"/>
      <c r="E46" s="118"/>
      <c r="F46" s="643">
        <f>IFERROR((N46/M46),0)</f>
        <v>0</v>
      </c>
      <c r="G46" s="643"/>
      <c r="H46" s="643"/>
      <c r="I46" s="649"/>
      <c r="J46" s="649"/>
      <c r="K46" s="649"/>
      <c r="L46" s="649"/>
      <c r="M46" s="119"/>
      <c r="N46" s="645"/>
      <c r="O46" s="646"/>
      <c r="P46" s="646"/>
      <c r="Q46" s="120">
        <f>M46*((B46^2)/4)*PI()</f>
        <v>0</v>
      </c>
      <c r="R46" s="120">
        <f>N46*((B46^2)/4)*PI()</f>
        <v>0</v>
      </c>
    </row>
    <row r="47" spans="1:18" ht="30" customHeight="1" x14ac:dyDescent="0.25">
      <c r="A47" s="117" t="s">
        <v>64</v>
      </c>
      <c r="B47" s="642">
        <v>24</v>
      </c>
      <c r="C47" s="642"/>
      <c r="D47" s="642"/>
      <c r="E47" s="118"/>
      <c r="F47" s="643">
        <f t="shared" ref="F47:F63" si="3">IFERROR((N47/M47),0)</f>
        <v>0</v>
      </c>
      <c r="G47" s="643"/>
      <c r="H47" s="643"/>
      <c r="I47" s="649"/>
      <c r="J47" s="649"/>
      <c r="K47" s="649"/>
      <c r="L47" s="649"/>
      <c r="M47" s="119"/>
      <c r="N47" s="645"/>
      <c r="O47" s="646"/>
      <c r="P47" s="646"/>
      <c r="Q47" s="120">
        <f t="shared" ref="Q47:Q63" si="4">M47*((B47^2)/4)*PI()</f>
        <v>0</v>
      </c>
      <c r="R47" s="120">
        <f t="shared" ref="R47:R63" si="5">N47*((B47^2)/4)*PI()</f>
        <v>0</v>
      </c>
    </row>
    <row r="48" spans="1:18" ht="30" customHeight="1" x14ac:dyDescent="0.25">
      <c r="A48" s="117" t="s">
        <v>65</v>
      </c>
      <c r="B48" s="642">
        <v>26</v>
      </c>
      <c r="C48" s="642"/>
      <c r="D48" s="642"/>
      <c r="E48" s="118"/>
      <c r="F48" s="643">
        <f t="shared" si="3"/>
        <v>0</v>
      </c>
      <c r="G48" s="643"/>
      <c r="H48" s="643"/>
      <c r="I48" s="649"/>
      <c r="J48" s="649"/>
      <c r="K48" s="649"/>
      <c r="L48" s="649"/>
      <c r="M48" s="119"/>
      <c r="N48" s="645"/>
      <c r="O48" s="646"/>
      <c r="P48" s="646"/>
      <c r="Q48" s="120">
        <f t="shared" si="4"/>
        <v>0</v>
      </c>
      <c r="R48" s="120">
        <f t="shared" si="5"/>
        <v>0</v>
      </c>
    </row>
    <row r="49" spans="1:18" ht="30" customHeight="1" x14ac:dyDescent="0.25">
      <c r="A49" s="117" t="s">
        <v>66</v>
      </c>
      <c r="B49" s="642">
        <v>28</v>
      </c>
      <c r="C49" s="642"/>
      <c r="D49" s="642"/>
      <c r="E49" s="118"/>
      <c r="F49" s="643">
        <f t="shared" si="3"/>
        <v>0</v>
      </c>
      <c r="G49" s="643"/>
      <c r="H49" s="643"/>
      <c r="I49" s="649"/>
      <c r="J49" s="649"/>
      <c r="K49" s="649"/>
      <c r="L49" s="649"/>
      <c r="M49" s="119"/>
      <c r="N49" s="645"/>
      <c r="O49" s="646"/>
      <c r="P49" s="646"/>
      <c r="Q49" s="120">
        <f t="shared" si="4"/>
        <v>0</v>
      </c>
      <c r="R49" s="120">
        <f t="shared" si="5"/>
        <v>0</v>
      </c>
    </row>
    <row r="50" spans="1:18" ht="30" customHeight="1" x14ac:dyDescent="0.25">
      <c r="A50" s="117" t="s">
        <v>67</v>
      </c>
      <c r="B50" s="642">
        <v>30</v>
      </c>
      <c r="C50" s="642"/>
      <c r="D50" s="642"/>
      <c r="E50" s="118"/>
      <c r="F50" s="643">
        <f t="shared" si="3"/>
        <v>0</v>
      </c>
      <c r="G50" s="643"/>
      <c r="H50" s="643"/>
      <c r="I50" s="649"/>
      <c r="J50" s="649"/>
      <c r="K50" s="649"/>
      <c r="L50" s="649"/>
      <c r="M50" s="119"/>
      <c r="N50" s="645"/>
      <c r="O50" s="646"/>
      <c r="P50" s="646"/>
      <c r="Q50" s="120">
        <f t="shared" si="4"/>
        <v>0</v>
      </c>
      <c r="R50" s="120">
        <f t="shared" si="5"/>
        <v>0</v>
      </c>
    </row>
    <row r="51" spans="1:18" ht="30" customHeight="1" x14ac:dyDescent="0.25">
      <c r="A51" s="117" t="s">
        <v>68</v>
      </c>
      <c r="B51" s="642">
        <v>32</v>
      </c>
      <c r="C51" s="642"/>
      <c r="D51" s="642"/>
      <c r="E51" s="118"/>
      <c r="F51" s="643">
        <f t="shared" si="3"/>
        <v>0</v>
      </c>
      <c r="G51" s="643"/>
      <c r="H51" s="643"/>
      <c r="I51" s="649"/>
      <c r="J51" s="649"/>
      <c r="K51" s="649"/>
      <c r="L51" s="649"/>
      <c r="M51" s="119"/>
      <c r="N51" s="645"/>
      <c r="O51" s="646"/>
      <c r="P51" s="646"/>
      <c r="Q51" s="120">
        <f t="shared" si="4"/>
        <v>0</v>
      </c>
      <c r="R51" s="120">
        <f t="shared" si="5"/>
        <v>0</v>
      </c>
    </row>
    <row r="52" spans="1:18" ht="24" customHeight="1" x14ac:dyDescent="0.25">
      <c r="A52" s="117" t="s">
        <v>69</v>
      </c>
      <c r="B52" s="642">
        <v>34</v>
      </c>
      <c r="C52" s="642"/>
      <c r="D52" s="642"/>
      <c r="E52" s="118"/>
      <c r="F52" s="643">
        <f t="shared" si="3"/>
        <v>0</v>
      </c>
      <c r="G52" s="643"/>
      <c r="H52" s="643"/>
      <c r="I52" s="649"/>
      <c r="J52" s="649"/>
      <c r="K52" s="649"/>
      <c r="L52" s="649"/>
      <c r="M52" s="119"/>
      <c r="N52" s="645"/>
      <c r="O52" s="646"/>
      <c r="P52" s="646"/>
      <c r="Q52" s="120">
        <f t="shared" si="4"/>
        <v>0</v>
      </c>
      <c r="R52" s="120">
        <f t="shared" si="5"/>
        <v>0</v>
      </c>
    </row>
    <row r="53" spans="1:18" ht="30" customHeight="1" x14ac:dyDescent="0.25">
      <c r="A53" s="117" t="s">
        <v>150</v>
      </c>
      <c r="B53" s="642">
        <v>36</v>
      </c>
      <c r="C53" s="642"/>
      <c r="D53" s="642"/>
      <c r="E53" s="118"/>
      <c r="F53" s="643">
        <f t="shared" si="3"/>
        <v>0</v>
      </c>
      <c r="G53" s="643"/>
      <c r="H53" s="643"/>
      <c r="I53" s="649"/>
      <c r="J53" s="649"/>
      <c r="K53" s="649"/>
      <c r="L53" s="649"/>
      <c r="M53" s="119"/>
      <c r="N53" s="645"/>
      <c r="O53" s="646"/>
      <c r="P53" s="646"/>
      <c r="Q53" s="120">
        <f t="shared" si="4"/>
        <v>0</v>
      </c>
      <c r="R53" s="120">
        <f t="shared" si="5"/>
        <v>0</v>
      </c>
    </row>
    <row r="54" spans="1:18" ht="30" customHeight="1" x14ac:dyDescent="0.25">
      <c r="A54" s="117" t="s">
        <v>151</v>
      </c>
      <c r="B54" s="642">
        <v>38</v>
      </c>
      <c r="C54" s="642"/>
      <c r="D54" s="642"/>
      <c r="E54" s="118"/>
      <c r="F54" s="643">
        <f t="shared" si="3"/>
        <v>0</v>
      </c>
      <c r="G54" s="643"/>
      <c r="H54" s="643"/>
      <c r="I54" s="649"/>
      <c r="J54" s="649"/>
      <c r="K54" s="649"/>
      <c r="L54" s="649"/>
      <c r="M54" s="119"/>
      <c r="N54" s="645"/>
      <c r="O54" s="646"/>
      <c r="P54" s="646"/>
      <c r="Q54" s="120">
        <f t="shared" si="4"/>
        <v>0</v>
      </c>
      <c r="R54" s="120">
        <f t="shared" si="5"/>
        <v>0</v>
      </c>
    </row>
    <row r="55" spans="1:18" ht="27" customHeight="1" x14ac:dyDescent="0.25">
      <c r="A55" s="117" t="s">
        <v>152</v>
      </c>
      <c r="B55" s="642">
        <v>40</v>
      </c>
      <c r="C55" s="642"/>
      <c r="D55" s="642"/>
      <c r="E55" s="118"/>
      <c r="F55" s="643">
        <f t="shared" si="3"/>
        <v>0</v>
      </c>
      <c r="G55" s="643"/>
      <c r="H55" s="643"/>
      <c r="I55" s="649"/>
      <c r="J55" s="649"/>
      <c r="K55" s="649"/>
      <c r="L55" s="649"/>
      <c r="M55" s="119"/>
      <c r="N55" s="645"/>
      <c r="O55" s="646"/>
      <c r="P55" s="646"/>
      <c r="Q55" s="120">
        <f t="shared" si="4"/>
        <v>0</v>
      </c>
      <c r="R55" s="120">
        <f t="shared" si="5"/>
        <v>0</v>
      </c>
    </row>
    <row r="56" spans="1:18" ht="30" customHeight="1" x14ac:dyDescent="0.25">
      <c r="A56" s="117" t="s">
        <v>153</v>
      </c>
      <c r="B56" s="642">
        <v>42</v>
      </c>
      <c r="C56" s="642"/>
      <c r="D56" s="642"/>
      <c r="E56" s="118"/>
      <c r="F56" s="643">
        <f t="shared" si="3"/>
        <v>0</v>
      </c>
      <c r="G56" s="643"/>
      <c r="H56" s="643"/>
      <c r="I56" s="649"/>
      <c r="J56" s="649"/>
      <c r="K56" s="649"/>
      <c r="L56" s="649"/>
      <c r="M56" s="119"/>
      <c r="N56" s="645"/>
      <c r="O56" s="646"/>
      <c r="P56" s="646"/>
      <c r="Q56" s="120">
        <f t="shared" si="4"/>
        <v>0</v>
      </c>
      <c r="R56" s="120">
        <f t="shared" si="5"/>
        <v>0</v>
      </c>
    </row>
    <row r="57" spans="1:18" ht="30" customHeight="1" x14ac:dyDescent="0.25">
      <c r="A57" s="117" t="s">
        <v>154</v>
      </c>
      <c r="B57" s="642">
        <v>44</v>
      </c>
      <c r="C57" s="642"/>
      <c r="D57" s="642"/>
      <c r="E57" s="118"/>
      <c r="F57" s="643">
        <f t="shared" si="3"/>
        <v>0</v>
      </c>
      <c r="G57" s="643"/>
      <c r="H57" s="643"/>
      <c r="I57" s="649"/>
      <c r="J57" s="649"/>
      <c r="K57" s="649"/>
      <c r="L57" s="649"/>
      <c r="M57" s="119"/>
      <c r="N57" s="645"/>
      <c r="O57" s="646"/>
      <c r="P57" s="646"/>
      <c r="Q57" s="120">
        <f t="shared" si="4"/>
        <v>0</v>
      </c>
      <c r="R57" s="120">
        <f t="shared" si="5"/>
        <v>0</v>
      </c>
    </row>
    <row r="58" spans="1:18" ht="30" customHeight="1" x14ac:dyDescent="0.25">
      <c r="A58" s="117" t="s">
        <v>155</v>
      </c>
      <c r="B58" s="642">
        <v>46</v>
      </c>
      <c r="C58" s="642"/>
      <c r="D58" s="642"/>
      <c r="E58" s="118"/>
      <c r="F58" s="643">
        <f t="shared" si="3"/>
        <v>0</v>
      </c>
      <c r="G58" s="643"/>
      <c r="H58" s="643"/>
      <c r="I58" s="649"/>
      <c r="J58" s="649"/>
      <c r="K58" s="649"/>
      <c r="L58" s="649"/>
      <c r="M58" s="119"/>
      <c r="N58" s="645"/>
      <c r="O58" s="646"/>
      <c r="P58" s="646"/>
      <c r="Q58" s="120">
        <f t="shared" si="4"/>
        <v>0</v>
      </c>
      <c r="R58" s="120">
        <f t="shared" si="5"/>
        <v>0</v>
      </c>
    </row>
    <row r="59" spans="1:18" ht="30" customHeight="1" x14ac:dyDescent="0.25">
      <c r="A59" s="117" t="s">
        <v>156</v>
      </c>
      <c r="B59" s="642">
        <v>48</v>
      </c>
      <c r="C59" s="642"/>
      <c r="D59" s="642"/>
      <c r="E59" s="118"/>
      <c r="F59" s="643">
        <f t="shared" si="3"/>
        <v>0</v>
      </c>
      <c r="G59" s="643"/>
      <c r="H59" s="643"/>
      <c r="I59" s="649"/>
      <c r="J59" s="649"/>
      <c r="K59" s="649"/>
      <c r="L59" s="649"/>
      <c r="M59" s="119"/>
      <c r="N59" s="645"/>
      <c r="O59" s="646"/>
      <c r="P59" s="646"/>
      <c r="Q59" s="120">
        <f t="shared" si="4"/>
        <v>0</v>
      </c>
      <c r="R59" s="120">
        <f t="shared" si="5"/>
        <v>0</v>
      </c>
    </row>
    <row r="60" spans="1:18" ht="30" customHeight="1" x14ac:dyDescent="0.25">
      <c r="A60" s="117" t="s">
        <v>157</v>
      </c>
      <c r="B60" s="642">
        <v>50</v>
      </c>
      <c r="C60" s="642"/>
      <c r="D60" s="642"/>
      <c r="E60" s="118"/>
      <c r="F60" s="643">
        <f t="shared" si="3"/>
        <v>0</v>
      </c>
      <c r="G60" s="643"/>
      <c r="H60" s="643"/>
      <c r="I60" s="649"/>
      <c r="J60" s="649"/>
      <c r="K60" s="649"/>
      <c r="L60" s="649"/>
      <c r="M60" s="119"/>
      <c r="N60" s="645"/>
      <c r="O60" s="646"/>
      <c r="P60" s="646"/>
      <c r="Q60" s="120">
        <f t="shared" si="4"/>
        <v>0</v>
      </c>
      <c r="R60" s="120">
        <f t="shared" si="5"/>
        <v>0</v>
      </c>
    </row>
    <row r="61" spans="1:18" ht="30" customHeight="1" x14ac:dyDescent="0.25">
      <c r="A61" s="117" t="s">
        <v>158</v>
      </c>
      <c r="B61" s="642">
        <v>56</v>
      </c>
      <c r="C61" s="642"/>
      <c r="D61" s="642"/>
      <c r="E61" s="118"/>
      <c r="F61" s="643">
        <f t="shared" si="3"/>
        <v>0</v>
      </c>
      <c r="G61" s="643"/>
      <c r="H61" s="643"/>
      <c r="I61" s="649"/>
      <c r="J61" s="649"/>
      <c r="K61" s="649"/>
      <c r="L61" s="649"/>
      <c r="M61" s="119"/>
      <c r="N61" s="645"/>
      <c r="O61" s="646"/>
      <c r="P61" s="646"/>
      <c r="Q61" s="120">
        <f t="shared" si="4"/>
        <v>0</v>
      </c>
      <c r="R61" s="120">
        <f t="shared" si="5"/>
        <v>0</v>
      </c>
    </row>
    <row r="62" spans="1:18" ht="30" customHeight="1" x14ac:dyDescent="0.25">
      <c r="A62" s="117" t="s">
        <v>159</v>
      </c>
      <c r="B62" s="642">
        <v>58</v>
      </c>
      <c r="C62" s="642"/>
      <c r="D62" s="642"/>
      <c r="E62" s="118"/>
      <c r="F62" s="643">
        <f t="shared" si="3"/>
        <v>0</v>
      </c>
      <c r="G62" s="643"/>
      <c r="H62" s="643"/>
      <c r="I62" s="649"/>
      <c r="J62" s="649"/>
      <c r="K62" s="649"/>
      <c r="L62" s="649"/>
      <c r="M62" s="119"/>
      <c r="N62" s="645"/>
      <c r="O62" s="646"/>
      <c r="P62" s="646"/>
      <c r="Q62" s="120">
        <f t="shared" si="4"/>
        <v>0</v>
      </c>
      <c r="R62" s="120">
        <f t="shared" si="5"/>
        <v>0</v>
      </c>
    </row>
    <row r="63" spans="1:18" ht="30" customHeight="1" x14ac:dyDescent="0.25">
      <c r="A63" s="117" t="s">
        <v>160</v>
      </c>
      <c r="B63" s="642">
        <v>60</v>
      </c>
      <c r="C63" s="642"/>
      <c r="D63" s="642"/>
      <c r="E63" s="118"/>
      <c r="F63" s="643">
        <f t="shared" si="3"/>
        <v>0</v>
      </c>
      <c r="G63" s="643"/>
      <c r="H63" s="643"/>
      <c r="I63" s="649"/>
      <c r="J63" s="649"/>
      <c r="K63" s="649"/>
      <c r="L63" s="649"/>
      <c r="M63" s="119"/>
      <c r="N63" s="645"/>
      <c r="O63" s="646"/>
      <c r="P63" s="646"/>
      <c r="Q63" s="120">
        <f t="shared" si="4"/>
        <v>0</v>
      </c>
      <c r="R63" s="120">
        <f t="shared" si="5"/>
        <v>0</v>
      </c>
    </row>
    <row r="64" spans="1:18" ht="30" customHeight="1" x14ac:dyDescent="0.25">
      <c r="A64" s="650" t="s">
        <v>314</v>
      </c>
      <c r="B64" s="651"/>
      <c r="C64" s="651"/>
      <c r="D64" s="651"/>
      <c r="E64" s="651"/>
      <c r="F64" s="652"/>
      <c r="G64" s="652"/>
      <c r="H64" s="652"/>
      <c r="I64" s="652"/>
      <c r="J64" s="652"/>
      <c r="K64" s="652"/>
      <c r="L64" s="652"/>
      <c r="M64" s="120">
        <f t="shared" ref="M64:R64" si="6">M14+M15+M16+M17+M18+M19+M20+M21+M22+M23+M24+M25+M26+M27+M28+M29+M30+M31+M46+M47+M48+M49+M50+M51+M52+M53+M54+M55+M56+M57+M58+M59+M60+M61+M62+M63</f>
        <v>0</v>
      </c>
      <c r="N64" s="653">
        <f t="shared" si="6"/>
        <v>0</v>
      </c>
      <c r="O64" s="654">
        <f t="shared" si="6"/>
        <v>0</v>
      </c>
      <c r="P64" s="654">
        <f t="shared" si="6"/>
        <v>0</v>
      </c>
      <c r="Q64" s="120">
        <f t="shared" si="6"/>
        <v>0</v>
      </c>
      <c r="R64" s="120">
        <f t="shared" si="6"/>
        <v>0</v>
      </c>
    </row>
    <row r="65" spans="1:18" ht="15" customHeight="1" x14ac:dyDescent="0.25">
      <c r="A65" s="387"/>
      <c r="B65" s="388"/>
      <c r="C65" s="388"/>
      <c r="D65" s="388"/>
      <c r="E65" s="388"/>
      <c r="F65" s="388"/>
      <c r="G65" s="388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9"/>
    </row>
    <row r="66" spans="1:18" ht="26.25" customHeight="1" x14ac:dyDescent="0.25">
      <c r="A66" s="397">
        <v>45292</v>
      </c>
      <c r="B66" s="398"/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121" t="s">
        <v>181</v>
      </c>
    </row>
    <row r="67" spans="1:18" ht="11.25" customHeight="1" x14ac:dyDescent="0.25"/>
    <row r="68" spans="1:18" hidden="1" x14ac:dyDescent="0.25"/>
    <row r="69" spans="1:18" hidden="1" x14ac:dyDescent="0.25"/>
    <row r="70" spans="1:18" hidden="1" x14ac:dyDescent="0.25"/>
    <row r="71" spans="1:18" hidden="1" x14ac:dyDescent="0.25"/>
    <row r="72" spans="1:18" hidden="1" x14ac:dyDescent="0.25"/>
    <row r="73" spans="1:18" hidden="1" x14ac:dyDescent="0.25"/>
    <row r="74" spans="1:18" hidden="1" x14ac:dyDescent="0.25"/>
    <row r="75" spans="1:18" hidden="1" x14ac:dyDescent="0.25"/>
    <row r="76" spans="1:18" hidden="1" x14ac:dyDescent="0.25"/>
    <row r="77" spans="1:18" hidden="1" x14ac:dyDescent="0.25"/>
    <row r="78" spans="1:18" hidden="1" x14ac:dyDescent="0.25"/>
    <row r="79" spans="1:18" hidden="1" x14ac:dyDescent="0.25"/>
    <row r="80" spans="1:18" hidden="1" x14ac:dyDescent="0.25"/>
  </sheetData>
  <mergeCells count="150">
    <mergeCell ref="A66:Q66"/>
    <mergeCell ref="B63:D63"/>
    <mergeCell ref="F63:L63"/>
    <mergeCell ref="N63:P63"/>
    <mergeCell ref="A64:L64"/>
    <mergeCell ref="N64:P64"/>
    <mergeCell ref="A65:R65"/>
    <mergeCell ref="B61:D61"/>
    <mergeCell ref="F61:L61"/>
    <mergeCell ref="N61:P61"/>
    <mergeCell ref="B62:D62"/>
    <mergeCell ref="F62:L62"/>
    <mergeCell ref="N62:P62"/>
    <mergeCell ref="B59:D59"/>
    <mergeCell ref="F59:L59"/>
    <mergeCell ref="N59:P59"/>
    <mergeCell ref="B60:D60"/>
    <mergeCell ref="F60:L60"/>
    <mergeCell ref="N60:P60"/>
    <mergeCell ref="B57:D57"/>
    <mergeCell ref="F57:L57"/>
    <mergeCell ref="N57:P57"/>
    <mergeCell ref="B58:D58"/>
    <mergeCell ref="F58:L58"/>
    <mergeCell ref="N58:P58"/>
    <mergeCell ref="B55:D55"/>
    <mergeCell ref="F55:L55"/>
    <mergeCell ref="N55:P55"/>
    <mergeCell ref="B56:D56"/>
    <mergeCell ref="F56:L56"/>
    <mergeCell ref="N56:P56"/>
    <mergeCell ref="B53:D53"/>
    <mergeCell ref="F53:L53"/>
    <mergeCell ref="N53:P53"/>
    <mergeCell ref="B54:D54"/>
    <mergeCell ref="F54:L54"/>
    <mergeCell ref="N54:P54"/>
    <mergeCell ref="B51:D51"/>
    <mergeCell ref="F51:L51"/>
    <mergeCell ref="N51:P51"/>
    <mergeCell ref="B52:D52"/>
    <mergeCell ref="F52:L52"/>
    <mergeCell ref="N52:P52"/>
    <mergeCell ref="B49:D49"/>
    <mergeCell ref="F49:L49"/>
    <mergeCell ref="N49:P49"/>
    <mergeCell ref="B50:D50"/>
    <mergeCell ref="F50:L50"/>
    <mergeCell ref="N50:P50"/>
    <mergeCell ref="B47:D47"/>
    <mergeCell ref="F47:L47"/>
    <mergeCell ref="N47:P47"/>
    <mergeCell ref="B48:D48"/>
    <mergeCell ref="F48:L48"/>
    <mergeCell ref="N48:P48"/>
    <mergeCell ref="Q44:R44"/>
    <mergeCell ref="F45:L45"/>
    <mergeCell ref="N45:P45"/>
    <mergeCell ref="B46:D46"/>
    <mergeCell ref="F46:L46"/>
    <mergeCell ref="N46:P46"/>
    <mergeCell ref="A41:L41"/>
    <mergeCell ref="M41:R41"/>
    <mergeCell ref="A42:L42"/>
    <mergeCell ref="M42:R42"/>
    <mergeCell ref="A43:R43"/>
    <mergeCell ref="A44:A45"/>
    <mergeCell ref="B44:D45"/>
    <mergeCell ref="E44:E45"/>
    <mergeCell ref="F44:L44"/>
    <mergeCell ref="M44:P44"/>
    <mergeCell ref="A32:R32"/>
    <mergeCell ref="A33:Q33"/>
    <mergeCell ref="E34:N39"/>
    <mergeCell ref="O35:R37"/>
    <mergeCell ref="O38:R39"/>
    <mergeCell ref="A40:D40"/>
    <mergeCell ref="F40:R40"/>
    <mergeCell ref="B30:D30"/>
    <mergeCell ref="F30:L30"/>
    <mergeCell ref="N30:P30"/>
    <mergeCell ref="B31:D31"/>
    <mergeCell ref="F31:L31"/>
    <mergeCell ref="N31:P31"/>
    <mergeCell ref="B28:D28"/>
    <mergeCell ref="F28:L28"/>
    <mergeCell ref="N28:P28"/>
    <mergeCell ref="B29:D29"/>
    <mergeCell ref="F29:L29"/>
    <mergeCell ref="N29:P29"/>
    <mergeCell ref="B26:D26"/>
    <mergeCell ref="F26:L26"/>
    <mergeCell ref="N26:P26"/>
    <mergeCell ref="B27:D27"/>
    <mergeCell ref="F27:L27"/>
    <mergeCell ref="N27:P27"/>
    <mergeCell ref="B24:D24"/>
    <mergeCell ref="F24:L24"/>
    <mergeCell ref="N24:P24"/>
    <mergeCell ref="B25:D25"/>
    <mergeCell ref="F25:L25"/>
    <mergeCell ref="N25:P25"/>
    <mergeCell ref="B22:D22"/>
    <mergeCell ref="F22:L22"/>
    <mergeCell ref="N22:P22"/>
    <mergeCell ref="B23:D23"/>
    <mergeCell ref="F23:L23"/>
    <mergeCell ref="N23:P23"/>
    <mergeCell ref="B20:D20"/>
    <mergeCell ref="F20:L20"/>
    <mergeCell ref="N20:P20"/>
    <mergeCell ref="B21:D21"/>
    <mergeCell ref="F21:L21"/>
    <mergeCell ref="N21:P21"/>
    <mergeCell ref="B18:D18"/>
    <mergeCell ref="F18:L18"/>
    <mergeCell ref="N18:P18"/>
    <mergeCell ref="B19:D19"/>
    <mergeCell ref="F19:L19"/>
    <mergeCell ref="N19:P19"/>
    <mergeCell ref="B17:D17"/>
    <mergeCell ref="F17:L17"/>
    <mergeCell ref="N17:P17"/>
    <mergeCell ref="N13:P13"/>
    <mergeCell ref="B14:D14"/>
    <mergeCell ref="F14:L14"/>
    <mergeCell ref="N14:P14"/>
    <mergeCell ref="B15:D15"/>
    <mergeCell ref="F15:L15"/>
    <mergeCell ref="N15:P15"/>
    <mergeCell ref="A11:R11"/>
    <mergeCell ref="A12:A13"/>
    <mergeCell ref="B12:D13"/>
    <mergeCell ref="E12:E13"/>
    <mergeCell ref="F12:L12"/>
    <mergeCell ref="M12:P12"/>
    <mergeCell ref="Q12:R12"/>
    <mergeCell ref="F13:L13"/>
    <mergeCell ref="B16:D16"/>
    <mergeCell ref="F16:L16"/>
    <mergeCell ref="N16:P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conditionalFormatting sqref="F14:L31 Q14:R31">
    <cfRule type="cellIs" dxfId="1" priority="2" operator="equal">
      <formula>0</formula>
    </cfRule>
  </conditionalFormatting>
  <conditionalFormatting sqref="F46:L63 Q46:R64 M64:P64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71" orientation="portrait" r:id="rId1"/>
  <rowBreaks count="1" manualBreakCount="1">
    <brk id="33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G13" sqref="G13"/>
    </sheetView>
  </sheetViews>
  <sheetFormatPr defaultRowHeight="15" x14ac:dyDescent="0.25"/>
  <cols>
    <col min="1" max="1" width="42.7109375" bestFit="1" customWidth="1"/>
  </cols>
  <sheetData>
    <row r="1" spans="1:2" s="123" customFormat="1" x14ac:dyDescent="0.25"/>
    <row r="3" spans="1:2" x14ac:dyDescent="0.25">
      <c r="A3" t="s">
        <v>320</v>
      </c>
      <c r="B3" t="s">
        <v>321</v>
      </c>
    </row>
    <row r="4" spans="1:2" x14ac:dyDescent="0.25">
      <c r="A4" s="152" t="s">
        <v>333</v>
      </c>
      <c r="B4" s="153">
        <v>1050015</v>
      </c>
    </row>
    <row r="5" spans="1:2" x14ac:dyDescent="0.25">
      <c r="A5" s="152" t="s">
        <v>322</v>
      </c>
      <c r="B5" s="153">
        <v>1050001</v>
      </c>
    </row>
    <row r="6" spans="1:2" x14ac:dyDescent="0.25">
      <c r="A6" s="152" t="s">
        <v>323</v>
      </c>
      <c r="B6" s="153">
        <v>1050002</v>
      </c>
    </row>
    <row r="7" spans="1:2" x14ac:dyDescent="0.25">
      <c r="A7" s="152" t="s">
        <v>328</v>
      </c>
      <c r="B7" s="153">
        <v>1050008</v>
      </c>
    </row>
    <row r="8" spans="1:2" x14ac:dyDescent="0.25">
      <c r="A8" s="152" t="s">
        <v>332</v>
      </c>
      <c r="B8" s="153">
        <v>1050014</v>
      </c>
    </row>
    <row r="9" spans="1:2" x14ac:dyDescent="0.25">
      <c r="A9" s="152" t="s">
        <v>324</v>
      </c>
      <c r="B9" s="153">
        <v>1050003</v>
      </c>
    </row>
    <row r="10" spans="1:2" x14ac:dyDescent="0.25">
      <c r="A10" s="152" t="s">
        <v>329</v>
      </c>
      <c r="B10" s="153">
        <v>1050010</v>
      </c>
    </row>
    <row r="11" spans="1:2" x14ac:dyDescent="0.25">
      <c r="A11" s="152" t="s">
        <v>326</v>
      </c>
      <c r="B11" s="153">
        <v>1050005</v>
      </c>
    </row>
    <row r="12" spans="1:2" x14ac:dyDescent="0.25">
      <c r="A12" s="152" t="s">
        <v>331</v>
      </c>
      <c r="B12" s="153">
        <v>1050013</v>
      </c>
    </row>
    <row r="13" spans="1:2" x14ac:dyDescent="0.25">
      <c r="A13" s="152" t="s">
        <v>325</v>
      </c>
      <c r="B13" s="153">
        <v>1050004</v>
      </c>
    </row>
    <row r="14" spans="1:2" x14ac:dyDescent="0.25">
      <c r="A14" s="152" t="s">
        <v>334</v>
      </c>
      <c r="B14" s="153">
        <v>1050017</v>
      </c>
    </row>
    <row r="15" spans="1:2" x14ac:dyDescent="0.25">
      <c r="A15" s="152" t="s">
        <v>330</v>
      </c>
      <c r="B15" s="153">
        <v>1050012</v>
      </c>
    </row>
    <row r="16" spans="1:2" x14ac:dyDescent="0.25">
      <c r="A16" s="152" t="s">
        <v>327</v>
      </c>
      <c r="B16" s="153">
        <v>1050006</v>
      </c>
    </row>
  </sheetData>
  <sortState xmlns:xlrd2="http://schemas.microsoft.com/office/spreadsheetml/2017/richdata2" ref="A4:B16">
    <sortCondition ref="A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showGridLines="0" zoomScaleNormal="100" workbookViewId="0">
      <selection activeCell="A46" sqref="A46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570312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2.140625" customWidth="1"/>
  </cols>
  <sheetData>
    <row r="1" spans="1:18" ht="15" customHeight="1" x14ac:dyDescent="0.25">
      <c r="E1" s="11"/>
      <c r="F1" s="11"/>
      <c r="G1" s="11"/>
      <c r="H1" s="11"/>
      <c r="I1" s="11"/>
      <c r="J1" s="11"/>
      <c r="K1" s="11"/>
      <c r="L1" s="11"/>
      <c r="M1" s="12"/>
      <c r="N1" s="12"/>
      <c r="O1" s="12"/>
      <c r="P1" s="12"/>
      <c r="Q1" s="12"/>
      <c r="R1" s="12"/>
    </row>
    <row r="2" spans="1:18" ht="20.25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7" t="s">
        <v>5</v>
      </c>
      <c r="P3" s="207"/>
      <c r="Q3" s="207"/>
      <c r="R3" s="208"/>
    </row>
    <row r="4" spans="1:18" ht="1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9"/>
      <c r="P4" s="209"/>
      <c r="Q4" s="209"/>
      <c r="R4" s="208"/>
    </row>
    <row r="5" spans="1:18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9"/>
      <c r="P5" s="209"/>
      <c r="Q5" s="209"/>
      <c r="R5" s="208"/>
    </row>
    <row r="6" spans="1:18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7"/>
      <c r="P6" s="207"/>
      <c r="Q6" s="207"/>
      <c r="R6" s="208"/>
    </row>
    <row r="7" spans="1:18" ht="15.75" customHeight="1" x14ac:dyDescent="0.25">
      <c r="A7" s="5"/>
      <c r="B7" s="9"/>
      <c r="C7" s="9"/>
      <c r="D7" s="9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9"/>
      <c r="P7" s="209"/>
      <c r="Q7" s="209"/>
      <c r="R7" s="208"/>
    </row>
    <row r="8" spans="1:18" ht="21" x14ac:dyDescent="0.35">
      <c r="A8" s="210" t="s">
        <v>2</v>
      </c>
      <c r="B8" s="211"/>
      <c r="C8" s="211"/>
      <c r="D8" s="211"/>
      <c r="E8" s="150">
        <f>'Missouri Cover'!$BP$2</f>
        <v>2025</v>
      </c>
      <c r="F8" s="212" t="s">
        <v>6</v>
      </c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4"/>
    </row>
    <row r="9" spans="1:18" ht="18" customHeight="1" x14ac:dyDescent="0.25">
      <c r="A9" s="198" t="s">
        <v>3</v>
      </c>
      <c r="B9" s="199"/>
      <c r="C9" s="199"/>
      <c r="D9" s="199"/>
      <c r="E9" s="199"/>
      <c r="F9" s="199"/>
      <c r="G9" s="200"/>
      <c r="H9" s="200"/>
      <c r="I9" s="199"/>
      <c r="J9" s="199"/>
      <c r="K9" s="199"/>
      <c r="L9" s="201"/>
      <c r="M9" s="202" t="s">
        <v>4</v>
      </c>
      <c r="N9" s="180"/>
      <c r="O9" s="180"/>
      <c r="P9" s="180"/>
      <c r="Q9" s="180"/>
      <c r="R9" s="181"/>
    </row>
    <row r="10" spans="1:18" ht="30" customHeight="1" x14ac:dyDescent="0.25">
      <c r="A10" s="215" t="str">
        <f>IF('Missouri Cover'!$H$38="","",'Missouri Cover'!$H$38)</f>
        <v/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7"/>
      <c r="M10" s="218" t="str">
        <f>'Missouri Cover'!$AM$38</f>
        <v/>
      </c>
      <c r="N10" s="219"/>
      <c r="O10" s="219"/>
      <c r="P10" s="219"/>
      <c r="Q10" s="219"/>
      <c r="R10" s="220"/>
    </row>
    <row r="11" spans="1:18" ht="18" customHeight="1" x14ac:dyDescent="0.25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3"/>
    </row>
    <row r="12" spans="1:18" ht="18.75" x14ac:dyDescent="0.25">
      <c r="A12" s="224" t="s">
        <v>7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6"/>
    </row>
    <row r="13" spans="1:18" ht="18" customHeight="1" x14ac:dyDescent="0.25">
      <c r="A13" s="13"/>
      <c r="B13" s="227" t="s">
        <v>8</v>
      </c>
      <c r="C13" s="228"/>
      <c r="D13" s="228"/>
      <c r="E13" s="228"/>
      <c r="F13" s="228"/>
      <c r="G13" s="228"/>
      <c r="H13" s="228"/>
      <c r="I13" s="228"/>
      <c r="J13" s="229"/>
      <c r="K13" s="230"/>
      <c r="L13" s="231"/>
      <c r="M13" s="227" t="s">
        <v>9</v>
      </c>
      <c r="N13" s="228"/>
      <c r="O13" s="228"/>
      <c r="P13" s="228"/>
      <c r="Q13" s="228"/>
      <c r="R13" s="229"/>
    </row>
    <row r="14" spans="1:18" ht="18" customHeight="1" x14ac:dyDescent="0.25">
      <c r="A14" s="14"/>
      <c r="B14" s="227" t="s">
        <v>10</v>
      </c>
      <c r="C14" s="228"/>
      <c r="D14" s="228"/>
      <c r="E14" s="228"/>
      <c r="F14" s="228"/>
      <c r="G14" s="228"/>
      <c r="H14" s="228"/>
      <c r="I14" s="228"/>
      <c r="J14" s="229"/>
      <c r="K14" s="232"/>
      <c r="L14" s="233"/>
      <c r="M14" s="227" t="s">
        <v>11</v>
      </c>
      <c r="N14" s="228"/>
      <c r="O14" s="228"/>
      <c r="P14" s="228"/>
      <c r="Q14" s="228"/>
      <c r="R14" s="229"/>
    </row>
    <row r="15" spans="1:18" ht="18" customHeight="1" x14ac:dyDescent="0.25">
      <c r="A15" s="14"/>
      <c r="B15" s="227" t="s">
        <v>12</v>
      </c>
      <c r="C15" s="228"/>
      <c r="D15" s="228"/>
      <c r="E15" s="228"/>
      <c r="F15" s="228"/>
      <c r="G15" s="228"/>
      <c r="H15" s="228"/>
      <c r="I15" s="228"/>
      <c r="J15" s="229"/>
      <c r="K15" s="232"/>
      <c r="L15" s="233"/>
      <c r="M15" s="227" t="s">
        <v>13</v>
      </c>
      <c r="N15" s="228"/>
      <c r="O15" s="228"/>
      <c r="P15" s="228"/>
      <c r="Q15" s="228"/>
      <c r="R15" s="229"/>
    </row>
    <row r="16" spans="1:18" ht="18" customHeight="1" x14ac:dyDescent="0.25">
      <c r="A16" s="14"/>
      <c r="B16" s="234" t="s">
        <v>14</v>
      </c>
      <c r="C16" s="235"/>
      <c r="D16" s="235"/>
      <c r="E16" s="235"/>
      <c r="F16" s="235"/>
      <c r="G16" s="235"/>
      <c r="H16" s="235"/>
      <c r="I16" s="235"/>
      <c r="J16" s="236"/>
      <c r="K16" s="232"/>
      <c r="L16" s="233"/>
      <c r="M16" s="234" t="s">
        <v>15</v>
      </c>
      <c r="N16" s="235"/>
      <c r="O16" s="235"/>
      <c r="P16" s="235"/>
      <c r="Q16" s="235"/>
      <c r="R16" s="236"/>
    </row>
    <row r="17" spans="1:18" x14ac:dyDescent="0.25">
      <c r="A17" s="237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9"/>
      <c r="N17" s="239"/>
      <c r="O17" s="239"/>
      <c r="P17" s="239"/>
      <c r="Q17" s="238"/>
      <c r="R17" s="240"/>
    </row>
    <row r="18" spans="1:18" ht="30" customHeight="1" x14ac:dyDescent="0.25">
      <c r="A18" s="241" t="s">
        <v>16</v>
      </c>
      <c r="B18" s="242"/>
      <c r="C18" s="242"/>
      <c r="D18" s="242"/>
      <c r="E18" s="242"/>
      <c r="F18" s="242"/>
      <c r="G18" s="242"/>
      <c r="H18" s="242"/>
      <c r="I18" s="242"/>
      <c r="J18" s="243"/>
      <c r="K18" s="244"/>
      <c r="L18" s="245"/>
      <c r="M18" s="245"/>
      <c r="N18" s="245"/>
      <c r="O18" s="245"/>
      <c r="P18" s="245"/>
      <c r="Q18" s="245"/>
      <c r="R18" s="246"/>
    </row>
    <row r="19" spans="1:18" x14ac:dyDescent="0.25">
      <c r="A19" s="253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38"/>
      <c r="N19" s="238"/>
      <c r="O19" s="238"/>
      <c r="P19" s="238"/>
      <c r="Q19" s="219"/>
      <c r="R19" s="220"/>
    </row>
    <row r="20" spans="1:18" ht="18.75" x14ac:dyDescent="0.25">
      <c r="A20" s="254" t="s">
        <v>17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6"/>
    </row>
    <row r="21" spans="1:18" ht="1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9"/>
    </row>
    <row r="22" spans="1:18" x14ac:dyDescent="0.25">
      <c r="A22" s="260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2"/>
    </row>
    <row r="23" spans="1:18" ht="15" customHeight="1" x14ac:dyDescent="0.25">
      <c r="A23" s="263" t="s">
        <v>18</v>
      </c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5"/>
    </row>
    <row r="24" spans="1:18" ht="27" customHeight="1" x14ac:dyDescent="0.25">
      <c r="A24" s="266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8"/>
    </row>
    <row r="25" spans="1:18" ht="15" customHeight="1" x14ac:dyDescent="0.25">
      <c r="A25" s="257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9"/>
    </row>
    <row r="26" spans="1:18" x14ac:dyDescent="0.25">
      <c r="A26" s="269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1"/>
    </row>
    <row r="27" spans="1:18" ht="18.75" x14ac:dyDescent="0.25">
      <c r="A27" s="272" t="s">
        <v>19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4"/>
    </row>
    <row r="28" spans="1:18" x14ac:dyDescent="0.25">
      <c r="A28" s="275" t="s">
        <v>20</v>
      </c>
      <c r="B28" s="276"/>
      <c r="C28" s="276"/>
      <c r="D28" s="276"/>
      <c r="E28" s="276"/>
      <c r="F28" s="276"/>
      <c r="G28" s="276"/>
      <c r="H28" s="276"/>
      <c r="I28" s="277"/>
      <c r="J28" s="278"/>
      <c r="K28" s="275" t="s">
        <v>21</v>
      </c>
      <c r="L28" s="276"/>
      <c r="M28" s="276"/>
      <c r="N28" s="276"/>
      <c r="O28" s="276"/>
      <c r="P28" s="276"/>
      <c r="Q28" s="276"/>
      <c r="R28" s="279"/>
    </row>
    <row r="29" spans="1:18" ht="30" customHeight="1" x14ac:dyDescent="0.25">
      <c r="A29" s="280"/>
      <c r="B29" s="281"/>
      <c r="C29" s="281"/>
      <c r="D29" s="281"/>
      <c r="E29" s="281"/>
      <c r="F29" s="281"/>
      <c r="G29" s="281"/>
      <c r="H29" s="281"/>
      <c r="I29" s="281"/>
      <c r="J29" s="282"/>
      <c r="K29" s="283"/>
      <c r="L29" s="284"/>
      <c r="M29" s="284"/>
      <c r="N29" s="284"/>
      <c r="O29" s="284"/>
      <c r="P29" s="284"/>
      <c r="Q29" s="284"/>
      <c r="R29" s="285"/>
    </row>
    <row r="30" spans="1:18" x14ac:dyDescent="0.25">
      <c r="A30" s="286"/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8"/>
    </row>
    <row r="31" spans="1:18" ht="30" customHeight="1" x14ac:dyDescent="0.25">
      <c r="A31" s="247" t="s">
        <v>22</v>
      </c>
      <c r="B31" s="248"/>
      <c r="C31" s="248"/>
      <c r="D31" s="248"/>
      <c r="E31" s="248"/>
      <c r="F31" s="248"/>
      <c r="G31" s="248"/>
      <c r="H31" s="248"/>
      <c r="I31" s="248"/>
      <c r="J31" s="249"/>
      <c r="K31" s="250"/>
      <c r="L31" s="251"/>
      <c r="M31" s="251"/>
      <c r="N31" s="251"/>
      <c r="O31" s="251"/>
      <c r="P31" s="251"/>
      <c r="Q31" s="252"/>
      <c r="R31" s="15" t="s">
        <v>23</v>
      </c>
    </row>
    <row r="32" spans="1:18" ht="22.5" customHeight="1" x14ac:dyDescent="0.25">
      <c r="A32" s="247" t="s">
        <v>24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9"/>
    </row>
    <row r="33" spans="1:18" ht="30" customHeight="1" x14ac:dyDescent="0.25">
      <c r="A33" s="289" t="s">
        <v>25</v>
      </c>
      <c r="B33" s="290"/>
      <c r="C33" s="291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4"/>
      <c r="P33" s="295" t="s">
        <v>26</v>
      </c>
      <c r="Q33" s="296"/>
      <c r="R33" s="16">
        <f>E8</f>
        <v>2025</v>
      </c>
    </row>
    <row r="34" spans="1:18" ht="30" customHeight="1" x14ac:dyDescent="0.25">
      <c r="A34" s="289" t="s">
        <v>27</v>
      </c>
      <c r="B34" s="297"/>
      <c r="C34" s="297"/>
      <c r="D34" s="298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300"/>
      <c r="Q34" s="300"/>
      <c r="R34" s="301"/>
    </row>
    <row r="35" spans="1:18" x14ac:dyDescent="0.25">
      <c r="A35" s="302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4"/>
    </row>
    <row r="36" spans="1:18" ht="18.75" x14ac:dyDescent="0.25">
      <c r="A36" s="224" t="s">
        <v>28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6"/>
    </row>
    <row r="37" spans="1:18" x14ac:dyDescent="0.25">
      <c r="A37" s="305" t="s">
        <v>29</v>
      </c>
      <c r="B37" s="306"/>
      <c r="C37" s="307"/>
      <c r="D37" s="311"/>
      <c r="E37" s="312"/>
      <c r="F37" s="313"/>
      <c r="G37" s="313"/>
      <c r="H37" s="313"/>
      <c r="I37" s="313"/>
      <c r="J37" s="313"/>
      <c r="K37" s="313"/>
      <c r="L37" s="314"/>
      <c r="M37" s="319" t="s">
        <v>30</v>
      </c>
      <c r="N37" s="320"/>
      <c r="O37" s="320"/>
      <c r="P37" s="323"/>
      <c r="Q37" s="324"/>
      <c r="R37" s="325"/>
    </row>
    <row r="38" spans="1:18" ht="18.75" customHeight="1" x14ac:dyDescent="0.25">
      <c r="A38" s="308"/>
      <c r="B38" s="309"/>
      <c r="C38" s="310"/>
      <c r="D38" s="315"/>
      <c r="E38" s="316"/>
      <c r="F38" s="317"/>
      <c r="G38" s="317"/>
      <c r="H38" s="317"/>
      <c r="I38" s="317"/>
      <c r="J38" s="317"/>
      <c r="K38" s="317"/>
      <c r="L38" s="318"/>
      <c r="M38" s="321"/>
      <c r="N38" s="322"/>
      <c r="O38" s="322"/>
      <c r="P38" s="326"/>
      <c r="Q38" s="327"/>
      <c r="R38" s="328"/>
    </row>
    <row r="39" spans="1:18" ht="18.75" customHeight="1" x14ac:dyDescent="0.25">
      <c r="A39" s="333" t="s">
        <v>31</v>
      </c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5"/>
      <c r="M39" s="336" t="s">
        <v>32</v>
      </c>
      <c r="N39" s="180"/>
      <c r="O39" s="180"/>
      <c r="P39" s="180"/>
      <c r="Q39" s="180"/>
      <c r="R39" s="181"/>
    </row>
    <row r="40" spans="1:18" ht="30" customHeight="1" x14ac:dyDescent="0.25">
      <c r="A40" s="337"/>
      <c r="B40" s="338"/>
      <c r="C40" s="339"/>
      <c r="D40" s="340" t="s">
        <v>33</v>
      </c>
      <c r="E40" s="341"/>
      <c r="F40" s="342"/>
      <c r="G40" s="343"/>
      <c r="H40" s="343"/>
      <c r="I40" s="344"/>
      <c r="J40" s="345" t="s">
        <v>34</v>
      </c>
      <c r="K40" s="346"/>
      <c r="L40" s="347"/>
      <c r="M40" s="348"/>
      <c r="N40" s="349"/>
      <c r="O40" s="349"/>
      <c r="P40" s="349"/>
      <c r="Q40" s="349"/>
      <c r="R40" s="350"/>
    </row>
    <row r="41" spans="1:18" ht="30" customHeight="1" x14ac:dyDescent="0.25">
      <c r="A41" s="357" t="s">
        <v>35</v>
      </c>
      <c r="B41" s="358"/>
      <c r="C41" s="358"/>
      <c r="D41" s="358"/>
      <c r="E41" s="359"/>
      <c r="F41" s="360"/>
      <c r="G41" s="343"/>
      <c r="H41" s="343"/>
      <c r="I41" s="343"/>
      <c r="J41" s="343"/>
      <c r="K41" s="343"/>
      <c r="L41" s="344"/>
      <c r="M41" s="351"/>
      <c r="N41" s="352"/>
      <c r="O41" s="352"/>
      <c r="P41" s="352"/>
      <c r="Q41" s="352"/>
      <c r="R41" s="353"/>
    </row>
    <row r="42" spans="1:18" ht="30" customHeight="1" x14ac:dyDescent="0.25">
      <c r="A42" s="357" t="s">
        <v>36</v>
      </c>
      <c r="B42" s="358"/>
      <c r="C42" s="358"/>
      <c r="D42" s="358"/>
      <c r="E42" s="359"/>
      <c r="F42" s="361"/>
      <c r="G42" s="362"/>
      <c r="H42" s="362"/>
      <c r="I42" s="362"/>
      <c r="J42" s="362"/>
      <c r="K42" s="362"/>
      <c r="L42" s="363"/>
      <c r="M42" s="351"/>
      <c r="N42" s="352"/>
      <c r="O42" s="352"/>
      <c r="P42" s="352"/>
      <c r="Q42" s="352"/>
      <c r="R42" s="353"/>
    </row>
    <row r="43" spans="1:18" ht="30" customHeight="1" x14ac:dyDescent="0.25">
      <c r="A43" s="357" t="s">
        <v>37</v>
      </c>
      <c r="B43" s="358"/>
      <c r="C43" s="358"/>
      <c r="D43" s="358"/>
      <c r="E43" s="359"/>
      <c r="F43" s="364"/>
      <c r="G43" s="365"/>
      <c r="H43" s="365"/>
      <c r="I43" s="365"/>
      <c r="J43" s="365"/>
      <c r="K43" s="365"/>
      <c r="L43" s="366"/>
      <c r="M43" s="354"/>
      <c r="N43" s="355"/>
      <c r="O43" s="355"/>
      <c r="P43" s="355"/>
      <c r="Q43" s="355"/>
      <c r="R43" s="356"/>
    </row>
    <row r="44" spans="1:18" ht="15" customHeight="1" x14ac:dyDescent="0.25">
      <c r="A44" s="302"/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4"/>
    </row>
    <row r="45" spans="1:18" ht="14.45" customHeight="1" x14ac:dyDescent="0.25">
      <c r="A45" s="329">
        <v>45292</v>
      </c>
      <c r="B45" s="330"/>
      <c r="C45" s="331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10" t="s">
        <v>38</v>
      </c>
    </row>
    <row r="46" spans="1:18" ht="6.6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rintOptions horizontalCentered="1"/>
  <pageMargins left="0.4" right="0.4" top="0.4" bottom="0.4" header="0" footer="0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3"/>
  <sheetViews>
    <sheetView showGridLines="0" zoomScaleNormal="100" workbookViewId="0">
      <selection activeCell="A39" sqref="A39:B39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7" t="s">
        <v>39</v>
      </c>
      <c r="P3" s="207"/>
      <c r="Q3" s="207"/>
      <c r="R3" s="208"/>
    </row>
    <row r="4" spans="1:18" ht="1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9"/>
      <c r="P4" s="209"/>
      <c r="Q4" s="209"/>
      <c r="R4" s="208"/>
    </row>
    <row r="5" spans="1:18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9"/>
      <c r="P5" s="209"/>
      <c r="Q5" s="209"/>
      <c r="R5" s="208"/>
    </row>
    <row r="6" spans="1:18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7"/>
      <c r="P6" s="207"/>
      <c r="Q6" s="207"/>
      <c r="R6" s="208"/>
    </row>
    <row r="7" spans="1:18" ht="15.75" customHeight="1" x14ac:dyDescent="0.25">
      <c r="A7" s="5"/>
      <c r="B7" s="9"/>
      <c r="C7" s="9"/>
      <c r="D7" s="9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9"/>
      <c r="P7" s="209"/>
      <c r="Q7" s="209"/>
      <c r="R7" s="208"/>
    </row>
    <row r="8" spans="1:18" ht="23.25" x14ac:dyDescent="0.35">
      <c r="A8" s="210" t="s">
        <v>2</v>
      </c>
      <c r="B8" s="211"/>
      <c r="C8" s="211"/>
      <c r="D8" s="211"/>
      <c r="E8" s="150">
        <f>'Missouri Cover'!$BP$2</f>
        <v>2025</v>
      </c>
      <c r="F8" s="377" t="s">
        <v>40</v>
      </c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9"/>
    </row>
    <row r="9" spans="1:18" ht="18" customHeight="1" x14ac:dyDescent="0.25">
      <c r="A9" s="198" t="s">
        <v>3</v>
      </c>
      <c r="B9" s="199"/>
      <c r="C9" s="199"/>
      <c r="D9" s="199"/>
      <c r="E9" s="199"/>
      <c r="F9" s="199"/>
      <c r="G9" s="200"/>
      <c r="H9" s="200"/>
      <c r="I9" s="199"/>
      <c r="J9" s="199"/>
      <c r="K9" s="199"/>
      <c r="L9" s="201"/>
      <c r="M9" s="202" t="s">
        <v>4</v>
      </c>
      <c r="N9" s="180"/>
      <c r="O9" s="180"/>
      <c r="P9" s="180"/>
      <c r="Q9" s="180"/>
      <c r="R9" s="181"/>
    </row>
    <row r="10" spans="1:18" ht="30" customHeight="1" x14ac:dyDescent="0.25">
      <c r="A10" s="215" t="str">
        <f>IF('Missouri Cover'!$H$38="","",'Missouri Cover'!$H$38)</f>
        <v/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7"/>
      <c r="M10" s="218" t="str">
        <f>'Missouri Cover'!$AM$38</f>
        <v/>
      </c>
      <c r="N10" s="219"/>
      <c r="O10" s="219"/>
      <c r="P10" s="219"/>
      <c r="Q10" s="219"/>
      <c r="R10" s="220"/>
    </row>
    <row r="11" spans="1:18" ht="18" customHeight="1" x14ac:dyDescent="0.25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3"/>
    </row>
    <row r="12" spans="1:18" ht="69" customHeight="1" x14ac:dyDescent="0.25">
      <c r="A12" s="151" t="s">
        <v>97</v>
      </c>
      <c r="B12" s="367" t="s">
        <v>41</v>
      </c>
      <c r="C12" s="368"/>
      <c r="D12" s="368"/>
      <c r="E12" s="369"/>
      <c r="F12" s="370" t="s">
        <v>42</v>
      </c>
      <c r="G12" s="371"/>
      <c r="H12" s="371"/>
      <c r="I12" s="371"/>
      <c r="J12" s="371"/>
      <c r="K12" s="371"/>
      <c r="L12" s="372"/>
      <c r="M12" s="370" t="s">
        <v>43</v>
      </c>
      <c r="N12" s="373"/>
      <c r="O12" s="373"/>
      <c r="P12" s="374"/>
      <c r="Q12" s="375" t="s">
        <v>44</v>
      </c>
      <c r="R12" s="376"/>
    </row>
    <row r="13" spans="1:18" ht="30" customHeight="1" x14ac:dyDescent="0.25">
      <c r="A13" s="18" t="s">
        <v>45</v>
      </c>
      <c r="B13" s="380"/>
      <c r="C13" s="380"/>
      <c r="D13" s="380"/>
      <c r="E13" s="380"/>
      <c r="F13" s="381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</row>
    <row r="14" spans="1:18" ht="30" customHeight="1" x14ac:dyDescent="0.25">
      <c r="A14" s="18" t="s">
        <v>46</v>
      </c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</row>
    <row r="15" spans="1:18" ht="30" customHeight="1" x14ac:dyDescent="0.25">
      <c r="A15" s="18" t="s">
        <v>47</v>
      </c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</row>
    <row r="16" spans="1:18" ht="30" customHeight="1" x14ac:dyDescent="0.25">
      <c r="A16" s="18" t="s">
        <v>48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</row>
    <row r="17" spans="1:18" ht="30" customHeight="1" x14ac:dyDescent="0.25">
      <c r="A17" s="18" t="s">
        <v>49</v>
      </c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</row>
    <row r="18" spans="1:18" ht="30" customHeight="1" x14ac:dyDescent="0.25">
      <c r="A18" s="18" t="s">
        <v>50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</row>
    <row r="19" spans="1:18" ht="30" customHeight="1" x14ac:dyDescent="0.25">
      <c r="A19" s="18" t="s">
        <v>51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</row>
    <row r="20" spans="1:18" ht="30" customHeight="1" x14ac:dyDescent="0.25">
      <c r="A20" s="18" t="s">
        <v>52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</row>
    <row r="21" spans="1:18" ht="30" customHeight="1" x14ac:dyDescent="0.25">
      <c r="A21" s="18" t="s">
        <v>53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</row>
    <row r="22" spans="1:18" ht="30" customHeight="1" x14ac:dyDescent="0.25">
      <c r="A22" s="18" t="s">
        <v>54</v>
      </c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</row>
    <row r="23" spans="1:18" ht="30" customHeight="1" x14ac:dyDescent="0.25">
      <c r="A23" s="18" t="s">
        <v>55</v>
      </c>
      <c r="B23" s="380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</row>
    <row r="24" spans="1:18" ht="30" customHeight="1" x14ac:dyDescent="0.25">
      <c r="A24" s="18" t="s">
        <v>56</v>
      </c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</row>
    <row r="25" spans="1:18" ht="30" customHeight="1" x14ac:dyDescent="0.25">
      <c r="A25" s="18" t="s">
        <v>57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</row>
    <row r="26" spans="1:18" ht="30" customHeight="1" x14ac:dyDescent="0.25">
      <c r="A26" s="18" t="s">
        <v>58</v>
      </c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</row>
    <row r="27" spans="1:18" ht="30" customHeight="1" x14ac:dyDescent="0.25">
      <c r="A27" s="18" t="s">
        <v>59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</row>
    <row r="28" spans="1:18" ht="30" customHeight="1" x14ac:dyDescent="0.25">
      <c r="A28" s="18" t="s">
        <v>60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</row>
    <row r="29" spans="1:18" ht="30" customHeight="1" x14ac:dyDescent="0.25">
      <c r="A29" s="18" t="s">
        <v>61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0"/>
      <c r="Q29" s="380"/>
      <c r="R29" s="380"/>
    </row>
    <row r="30" spans="1:18" ht="30" customHeight="1" x14ac:dyDescent="0.25">
      <c r="A30" s="18" t="s">
        <v>62</v>
      </c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</row>
    <row r="31" spans="1:18" ht="30" customHeight="1" x14ac:dyDescent="0.25">
      <c r="A31" s="18" t="s">
        <v>63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380"/>
    </row>
    <row r="32" spans="1:18" ht="30" customHeight="1" x14ac:dyDescent="0.25">
      <c r="A32" s="18" t="s">
        <v>64</v>
      </c>
      <c r="B32" s="380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</row>
    <row r="33" spans="1:18" ht="30" customHeight="1" x14ac:dyDescent="0.25">
      <c r="A33" s="18" t="s">
        <v>65</v>
      </c>
      <c r="B33" s="380"/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</row>
    <row r="34" spans="1:18" ht="30" customHeight="1" x14ac:dyDescent="0.25">
      <c r="A34" s="18" t="s">
        <v>66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</row>
    <row r="35" spans="1:18" ht="30" customHeight="1" x14ac:dyDescent="0.25">
      <c r="A35" s="18" t="s">
        <v>67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</row>
    <row r="36" spans="1:18" ht="30" customHeight="1" x14ac:dyDescent="0.25">
      <c r="A36" s="18" t="s">
        <v>68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</row>
    <row r="37" spans="1:18" ht="30" customHeight="1" x14ac:dyDescent="0.25">
      <c r="A37" s="18" t="s">
        <v>69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</row>
    <row r="38" spans="1:18" ht="10.9" customHeight="1" x14ac:dyDescent="0.25">
      <c r="A38" s="387"/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9"/>
    </row>
    <row r="39" spans="1:18" ht="14.45" customHeight="1" x14ac:dyDescent="0.25">
      <c r="A39" s="329">
        <v>45292</v>
      </c>
      <c r="B39" s="330"/>
      <c r="C39" s="331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10" t="s">
        <v>70</v>
      </c>
    </row>
    <row r="40" spans="1:18" ht="5.45" customHeight="1" x14ac:dyDescent="0.25">
      <c r="A40" s="382"/>
      <c r="B40" s="383"/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</row>
    <row r="41" spans="1:18" ht="15" hidden="1" customHeight="1" x14ac:dyDescent="0.25">
      <c r="A41" s="384"/>
      <c r="B41" s="385"/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4"/>
    </row>
    <row r="42" spans="1:18" ht="21" hidden="1" customHeight="1" x14ac:dyDescent="0.25">
      <c r="A42" s="386"/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</row>
    <row r="43" spans="1:18" ht="21" hidden="1" customHeight="1" x14ac:dyDescent="0.25">
      <c r="A43" s="386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</row>
    <row r="44" spans="1:18" ht="21" hidden="1" customHeight="1" x14ac:dyDescent="0.25">
      <c r="A44" s="386"/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</row>
    <row r="45" spans="1:18" ht="21" hidden="1" customHeight="1" x14ac:dyDescent="0.25">
      <c r="A45" s="386"/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40:R40"/>
    <mergeCell ref="A41:Q45"/>
    <mergeCell ref="R41:R45"/>
    <mergeCell ref="B37:E37"/>
    <mergeCell ref="F37:L37"/>
    <mergeCell ref="M37:P37"/>
    <mergeCell ref="Q37:R37"/>
    <mergeCell ref="A38:R38"/>
    <mergeCell ref="A39:B39"/>
    <mergeCell ref="C39:Q39"/>
    <mergeCell ref="B35:E35"/>
    <mergeCell ref="F35:L35"/>
    <mergeCell ref="M35:P35"/>
    <mergeCell ref="Q35:R35"/>
    <mergeCell ref="B36:E36"/>
    <mergeCell ref="F36:L36"/>
    <mergeCell ref="M36:P36"/>
    <mergeCell ref="Q36:R36"/>
    <mergeCell ref="B33:E33"/>
    <mergeCell ref="F33:L33"/>
    <mergeCell ref="M33:P33"/>
    <mergeCell ref="Q33:R33"/>
    <mergeCell ref="B34:E34"/>
    <mergeCell ref="F34:L34"/>
    <mergeCell ref="M34:P34"/>
    <mergeCell ref="Q34:R34"/>
    <mergeCell ref="B31:E31"/>
    <mergeCell ref="F31:L31"/>
    <mergeCell ref="M31:P31"/>
    <mergeCell ref="Q31:R31"/>
    <mergeCell ref="B32:E32"/>
    <mergeCell ref="F32:L32"/>
    <mergeCell ref="M32:P32"/>
    <mergeCell ref="Q32:R32"/>
    <mergeCell ref="B29:E29"/>
    <mergeCell ref="F29:L29"/>
    <mergeCell ref="M29:P29"/>
    <mergeCell ref="Q29:R29"/>
    <mergeCell ref="B30:E30"/>
    <mergeCell ref="F30:L30"/>
    <mergeCell ref="M30:P30"/>
    <mergeCell ref="Q30:R30"/>
    <mergeCell ref="B27:E27"/>
    <mergeCell ref="F27:L27"/>
    <mergeCell ref="M27:P27"/>
    <mergeCell ref="Q27:R27"/>
    <mergeCell ref="B28:E28"/>
    <mergeCell ref="F28:L28"/>
    <mergeCell ref="M28:P28"/>
    <mergeCell ref="Q28:R28"/>
    <mergeCell ref="B25:E25"/>
    <mergeCell ref="F25:L25"/>
    <mergeCell ref="M25:P25"/>
    <mergeCell ref="Q25:R25"/>
    <mergeCell ref="B26:E26"/>
    <mergeCell ref="F26:L26"/>
    <mergeCell ref="M26:P26"/>
    <mergeCell ref="Q26:R26"/>
    <mergeCell ref="B23:E23"/>
    <mergeCell ref="F23:L23"/>
    <mergeCell ref="M23:P23"/>
    <mergeCell ref="Q23:R23"/>
    <mergeCell ref="B24:E24"/>
    <mergeCell ref="F24:L24"/>
    <mergeCell ref="M24:P24"/>
    <mergeCell ref="Q24:R24"/>
    <mergeCell ref="B21:E21"/>
    <mergeCell ref="F21:L21"/>
    <mergeCell ref="M21:P21"/>
    <mergeCell ref="Q21:R21"/>
    <mergeCell ref="B22:E22"/>
    <mergeCell ref="F22:L22"/>
    <mergeCell ref="M22:P22"/>
    <mergeCell ref="Q22:R22"/>
    <mergeCell ref="B19:E19"/>
    <mergeCell ref="F19:L19"/>
    <mergeCell ref="M19:P19"/>
    <mergeCell ref="Q19:R19"/>
    <mergeCell ref="B20:E20"/>
    <mergeCell ref="F20:L20"/>
    <mergeCell ref="M20:P20"/>
    <mergeCell ref="Q20:R20"/>
    <mergeCell ref="B17:E17"/>
    <mergeCell ref="F17:L17"/>
    <mergeCell ref="M17:P17"/>
    <mergeCell ref="Q17:R17"/>
    <mergeCell ref="B18:E18"/>
    <mergeCell ref="F18:L18"/>
    <mergeCell ref="M18:P18"/>
    <mergeCell ref="Q18:R18"/>
    <mergeCell ref="B15:E15"/>
    <mergeCell ref="F15:L15"/>
    <mergeCell ref="M15:P15"/>
    <mergeCell ref="Q15:R15"/>
    <mergeCell ref="B16:E16"/>
    <mergeCell ref="F16:L16"/>
    <mergeCell ref="M16:P16"/>
    <mergeCell ref="Q16:R16"/>
    <mergeCell ref="B13:E13"/>
    <mergeCell ref="F13:L13"/>
    <mergeCell ref="M13:P13"/>
    <mergeCell ref="Q13:R13"/>
    <mergeCell ref="B14:E14"/>
    <mergeCell ref="F14:L14"/>
    <mergeCell ref="M14:P14"/>
    <mergeCell ref="Q14:R14"/>
    <mergeCell ref="A10:L10"/>
    <mergeCell ref="M10:R10"/>
    <mergeCell ref="A11:R11"/>
    <mergeCell ref="B12:E12"/>
    <mergeCell ref="F12:L12"/>
    <mergeCell ref="M12:P12"/>
    <mergeCell ref="Q12:R12"/>
    <mergeCell ref="E2:N7"/>
    <mergeCell ref="O3:R5"/>
    <mergeCell ref="O6:R7"/>
    <mergeCell ref="A8:D8"/>
    <mergeCell ref="F8:R8"/>
    <mergeCell ref="A9:L9"/>
    <mergeCell ref="M9:R9"/>
  </mergeCells>
  <printOptions horizontalCentered="1"/>
  <pageMargins left="0.4" right="0.4" top="0.4" bottom="0.4" header="0" footer="0"/>
  <pageSetup scale="72" orientation="portrait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55"/>
  <sheetViews>
    <sheetView showGridLines="0" zoomScale="110" zoomScaleNormal="110" workbookViewId="0">
      <selection activeCell="A33" sqref="A33:Q33"/>
    </sheetView>
  </sheetViews>
  <sheetFormatPr defaultColWidth="0" defaultRowHeight="15" customHeight="1" zero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15.7109375" style="111" customWidth="1"/>
    <col min="6" max="7" width="3.7109375" style="111" customWidth="1"/>
    <col min="8" max="8" width="8.7109375" style="111" customWidth="1"/>
    <col min="9" max="9" width="4.7109375" style="111" customWidth="1"/>
    <col min="10" max="12" width="3.7109375" style="111" customWidth="1"/>
    <col min="13" max="13" width="10.85546875" style="111" customWidth="1"/>
    <col min="14" max="14" width="5.7109375" style="111" customWidth="1"/>
    <col min="15" max="15" width="4.7109375" style="111" customWidth="1"/>
    <col min="16" max="16" width="6.7109375" style="111" customWidth="1"/>
    <col min="17" max="17" width="10.85546875" style="111" customWidth="1"/>
    <col min="18" max="18" width="15.7109375" style="111" customWidth="1"/>
    <col min="19" max="19" width="1.42578125" style="111" customWidth="1"/>
    <col min="20" max="16384" width="0" style="111" hidden="1"/>
  </cols>
  <sheetData>
    <row r="1" spans="1:18" x14ac:dyDescent="0.25"/>
    <row r="2" spans="1:18" ht="20.25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90" t="s">
        <v>280</v>
      </c>
      <c r="P3" s="207"/>
      <c r="Q3" s="207"/>
      <c r="R3" s="208"/>
    </row>
    <row r="4" spans="1:18" ht="1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9"/>
      <c r="P4" s="209"/>
      <c r="Q4" s="209"/>
      <c r="R4" s="208"/>
    </row>
    <row r="5" spans="1:18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9"/>
      <c r="P5" s="209"/>
      <c r="Q5" s="209"/>
      <c r="R5" s="208"/>
    </row>
    <row r="6" spans="1:18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7"/>
      <c r="P6" s="207"/>
      <c r="Q6" s="207"/>
      <c r="R6" s="208"/>
    </row>
    <row r="7" spans="1:18" ht="15.75" customHeight="1" x14ac:dyDescent="0.25">
      <c r="A7" s="5"/>
      <c r="B7" s="110"/>
      <c r="C7" s="110"/>
      <c r="D7" s="110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9"/>
      <c r="P7" s="209"/>
      <c r="Q7" s="209"/>
      <c r="R7" s="208"/>
    </row>
    <row r="8" spans="1:18" ht="23.25" x14ac:dyDescent="0.35">
      <c r="A8" s="210" t="s">
        <v>2</v>
      </c>
      <c r="B8" s="211"/>
      <c r="C8" s="211"/>
      <c r="D8" s="211"/>
      <c r="E8" s="150">
        <f>'Missouri Cover'!$BP$2</f>
        <v>2025</v>
      </c>
      <c r="F8" s="377" t="s">
        <v>336</v>
      </c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9"/>
    </row>
    <row r="9" spans="1:18" ht="18" customHeight="1" x14ac:dyDescent="0.25">
      <c r="A9" s="198" t="s">
        <v>3</v>
      </c>
      <c r="B9" s="199"/>
      <c r="C9" s="199"/>
      <c r="D9" s="199"/>
      <c r="E9" s="199"/>
      <c r="F9" s="199"/>
      <c r="G9" s="200"/>
      <c r="H9" s="200"/>
      <c r="I9" s="199"/>
      <c r="J9" s="199"/>
      <c r="K9" s="199"/>
      <c r="L9" s="201"/>
      <c r="M9" s="202" t="s">
        <v>4</v>
      </c>
      <c r="N9" s="180"/>
      <c r="O9" s="180"/>
      <c r="P9" s="180"/>
      <c r="Q9" s="180"/>
      <c r="R9" s="181"/>
    </row>
    <row r="10" spans="1:18" ht="30" customHeight="1" x14ac:dyDescent="0.25">
      <c r="A10" s="215" t="str">
        <f>IF('Missouri Cover'!$H$38="","",'Missouri Cover'!$H$38)</f>
        <v/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7"/>
      <c r="M10" s="218" t="str">
        <f>'Missouri Cover'!$AM$38</f>
        <v/>
      </c>
      <c r="N10" s="219"/>
      <c r="O10" s="219"/>
      <c r="P10" s="219"/>
      <c r="Q10" s="219"/>
      <c r="R10" s="220"/>
    </row>
    <row r="11" spans="1:18" ht="18" customHeight="1" x14ac:dyDescent="0.25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3"/>
    </row>
    <row r="12" spans="1:18" ht="30" customHeight="1" x14ac:dyDescent="0.25">
      <c r="A12" s="19" t="s">
        <v>71</v>
      </c>
      <c r="B12" s="392" t="s">
        <v>72</v>
      </c>
      <c r="C12" s="393"/>
      <c r="D12" s="392" t="s">
        <v>73</v>
      </c>
      <c r="E12" s="392"/>
      <c r="F12" s="392"/>
      <c r="G12" s="392"/>
      <c r="H12" s="392"/>
      <c r="I12" s="392"/>
      <c r="J12" s="392"/>
      <c r="K12" s="392"/>
      <c r="L12" s="393"/>
      <c r="M12" s="392" t="s">
        <v>74</v>
      </c>
      <c r="N12" s="392"/>
      <c r="O12" s="392"/>
      <c r="P12" s="392"/>
      <c r="Q12" s="392"/>
      <c r="R12" s="393"/>
    </row>
    <row r="13" spans="1:18" ht="30" customHeight="1" x14ac:dyDescent="0.25">
      <c r="A13" s="20">
        <v>1</v>
      </c>
      <c r="B13" s="391"/>
      <c r="C13" s="391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</row>
    <row r="14" spans="1:18" ht="30" customHeight="1" x14ac:dyDescent="0.25">
      <c r="A14" s="20">
        <v>2</v>
      </c>
      <c r="B14" s="391"/>
      <c r="C14" s="391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</row>
    <row r="15" spans="1:18" ht="30" customHeight="1" x14ac:dyDescent="0.25">
      <c r="A15" s="20">
        <v>3</v>
      </c>
      <c r="B15" s="391"/>
      <c r="C15" s="391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</row>
    <row r="16" spans="1:18" ht="30" customHeight="1" x14ac:dyDescent="0.25">
      <c r="A16" s="20">
        <v>4</v>
      </c>
      <c r="B16" s="391"/>
      <c r="C16" s="391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</row>
    <row r="17" spans="1:18" ht="30" customHeight="1" x14ac:dyDescent="0.25">
      <c r="A17" s="20">
        <v>5</v>
      </c>
      <c r="B17" s="391"/>
      <c r="C17" s="391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</row>
    <row r="18" spans="1:18" ht="9" customHeight="1" x14ac:dyDescent="0.25">
      <c r="A18" s="394"/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6"/>
    </row>
    <row r="19" spans="1:18" ht="30" customHeight="1" x14ac:dyDescent="0.25">
      <c r="A19" s="19" t="s">
        <v>71</v>
      </c>
      <c r="B19" s="392" t="s">
        <v>72</v>
      </c>
      <c r="C19" s="393"/>
      <c r="D19" s="392" t="s">
        <v>281</v>
      </c>
      <c r="E19" s="392"/>
      <c r="F19" s="392"/>
      <c r="G19" s="392"/>
      <c r="H19" s="392"/>
      <c r="I19" s="392"/>
      <c r="J19" s="392"/>
      <c r="K19" s="392"/>
      <c r="L19" s="393"/>
      <c r="M19" s="392" t="s">
        <v>74</v>
      </c>
      <c r="N19" s="392"/>
      <c r="O19" s="392"/>
      <c r="P19" s="392"/>
      <c r="Q19" s="392"/>
      <c r="R19" s="393"/>
    </row>
    <row r="20" spans="1:18" ht="30" customHeight="1" x14ac:dyDescent="0.25">
      <c r="A20" s="20">
        <v>1</v>
      </c>
      <c r="B20" s="391"/>
      <c r="C20" s="391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</row>
    <row r="21" spans="1:18" ht="30" customHeight="1" x14ac:dyDescent="0.25">
      <c r="A21" s="20">
        <v>2</v>
      </c>
      <c r="B21" s="391"/>
      <c r="C21" s="391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</row>
    <row r="22" spans="1:18" ht="30" customHeight="1" x14ac:dyDescent="0.25">
      <c r="A22" s="20">
        <v>3</v>
      </c>
      <c r="B22" s="391"/>
      <c r="C22" s="391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</row>
    <row r="23" spans="1:18" ht="30" customHeight="1" x14ac:dyDescent="0.25">
      <c r="A23" s="20">
        <v>4</v>
      </c>
      <c r="B23" s="391"/>
      <c r="C23" s="391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</row>
    <row r="24" spans="1:18" ht="30" customHeight="1" x14ac:dyDescent="0.25">
      <c r="A24" s="20">
        <v>5</v>
      </c>
      <c r="B24" s="391"/>
      <c r="C24" s="391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</row>
    <row r="25" spans="1:18" ht="9" customHeight="1" x14ac:dyDescent="0.25">
      <c r="A25" s="394"/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6"/>
    </row>
    <row r="26" spans="1:18" ht="30" customHeight="1" x14ac:dyDescent="0.25">
      <c r="A26" s="19" t="s">
        <v>71</v>
      </c>
      <c r="B26" s="392" t="s">
        <v>72</v>
      </c>
      <c r="C26" s="393"/>
      <c r="D26" s="392" t="s">
        <v>161</v>
      </c>
      <c r="E26" s="392"/>
      <c r="F26" s="392"/>
      <c r="G26" s="392"/>
      <c r="H26" s="392"/>
      <c r="I26" s="392"/>
      <c r="J26" s="392"/>
      <c r="K26" s="392"/>
      <c r="L26" s="393"/>
      <c r="M26" s="392" t="s">
        <v>74</v>
      </c>
      <c r="N26" s="392"/>
      <c r="O26" s="392"/>
      <c r="P26" s="392"/>
      <c r="Q26" s="392"/>
      <c r="R26" s="393"/>
    </row>
    <row r="27" spans="1:18" ht="30" customHeight="1" x14ac:dyDescent="0.25">
      <c r="A27" s="20">
        <v>1</v>
      </c>
      <c r="B27" s="391"/>
      <c r="C27" s="391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</row>
    <row r="28" spans="1:18" ht="30" customHeight="1" x14ac:dyDescent="0.25">
      <c r="A28" s="20">
        <v>2</v>
      </c>
      <c r="B28" s="391"/>
      <c r="C28" s="391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</row>
    <row r="29" spans="1:18" ht="30" customHeight="1" x14ac:dyDescent="0.25">
      <c r="A29" s="20">
        <v>3</v>
      </c>
      <c r="B29" s="391"/>
      <c r="C29" s="391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0"/>
      <c r="Q29" s="380"/>
      <c r="R29" s="380"/>
    </row>
    <row r="30" spans="1:18" ht="30" customHeight="1" x14ac:dyDescent="0.25">
      <c r="A30" s="20">
        <v>4</v>
      </c>
      <c r="B30" s="391"/>
      <c r="C30" s="391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</row>
    <row r="31" spans="1:18" ht="30" customHeight="1" x14ac:dyDescent="0.25">
      <c r="A31" s="20">
        <v>5</v>
      </c>
      <c r="B31" s="391"/>
      <c r="C31" s="391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380"/>
    </row>
    <row r="32" spans="1:18" ht="15" customHeight="1" x14ac:dyDescent="0.25">
      <c r="A32" s="387"/>
      <c r="B32" s="388"/>
      <c r="C32" s="388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89"/>
    </row>
    <row r="33" spans="1:18" ht="26.25" customHeight="1" x14ac:dyDescent="0.25">
      <c r="A33" s="397">
        <v>45292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21" t="s">
        <v>282</v>
      </c>
    </row>
    <row r="34" spans="1:18" ht="20.25" x14ac:dyDescent="0.25">
      <c r="A34" s="1"/>
      <c r="B34" s="2"/>
      <c r="C34" s="2"/>
      <c r="D34" s="2"/>
      <c r="E34" s="203" t="s">
        <v>0</v>
      </c>
      <c r="F34" s="204"/>
      <c r="G34" s="204"/>
      <c r="H34" s="204"/>
      <c r="I34" s="204"/>
      <c r="J34" s="204"/>
      <c r="K34" s="204"/>
      <c r="L34" s="204"/>
      <c r="M34" s="204"/>
      <c r="N34" s="204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390" t="s">
        <v>283</v>
      </c>
      <c r="P35" s="207"/>
      <c r="Q35" s="207"/>
      <c r="R35" s="208"/>
    </row>
    <row r="36" spans="1:18" ht="15" customHeight="1" x14ac:dyDescent="0.25">
      <c r="A36" s="5"/>
      <c r="B36" s="6"/>
      <c r="C36" s="6"/>
      <c r="D36" s="6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9"/>
      <c r="P36" s="209"/>
      <c r="Q36" s="209"/>
      <c r="R36" s="208"/>
    </row>
    <row r="37" spans="1:18" ht="15" customHeight="1" x14ac:dyDescent="0.25">
      <c r="A37" s="5"/>
      <c r="B37" s="6"/>
      <c r="C37" s="6"/>
      <c r="D37" s="6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9"/>
      <c r="P37" s="209"/>
      <c r="Q37" s="209"/>
      <c r="R37" s="208"/>
    </row>
    <row r="38" spans="1:18" ht="15" customHeight="1" x14ac:dyDescent="0.25">
      <c r="A38" s="5"/>
      <c r="B38" s="6"/>
      <c r="C38" s="7" t="s">
        <v>1</v>
      </c>
      <c r="D38" s="8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7"/>
      <c r="P38" s="207"/>
      <c r="Q38" s="207"/>
      <c r="R38" s="208"/>
    </row>
    <row r="39" spans="1:18" ht="15.75" customHeight="1" x14ac:dyDescent="0.25">
      <c r="A39" s="5"/>
      <c r="B39" s="110"/>
      <c r="C39" s="110"/>
      <c r="D39" s="110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9"/>
      <c r="P39" s="209"/>
      <c r="Q39" s="209"/>
      <c r="R39" s="208"/>
    </row>
    <row r="40" spans="1:18" ht="23.25" x14ac:dyDescent="0.35">
      <c r="A40" s="210" t="s">
        <v>2</v>
      </c>
      <c r="B40" s="211"/>
      <c r="C40" s="211"/>
      <c r="D40" s="211"/>
      <c r="E40" s="150">
        <f>'Missouri Cover'!$BP$2</f>
        <v>2025</v>
      </c>
      <c r="F40" s="377" t="s">
        <v>336</v>
      </c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9"/>
    </row>
    <row r="41" spans="1:18" ht="18" customHeight="1" x14ac:dyDescent="0.25">
      <c r="A41" s="198" t="s">
        <v>3</v>
      </c>
      <c r="B41" s="199"/>
      <c r="C41" s="199"/>
      <c r="D41" s="199"/>
      <c r="E41" s="199"/>
      <c r="F41" s="199"/>
      <c r="G41" s="200"/>
      <c r="H41" s="200"/>
      <c r="I41" s="199"/>
      <c r="J41" s="199"/>
      <c r="K41" s="199"/>
      <c r="L41" s="201"/>
      <c r="M41" s="202" t="s">
        <v>4</v>
      </c>
      <c r="N41" s="180"/>
      <c r="O41" s="180"/>
      <c r="P41" s="180"/>
      <c r="Q41" s="180"/>
      <c r="R41" s="181"/>
    </row>
    <row r="42" spans="1:18" ht="30" customHeight="1" x14ac:dyDescent="0.25">
      <c r="A42" s="215" t="str">
        <f>A10</f>
        <v/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7"/>
      <c r="M42" s="218" t="str">
        <f>M10</f>
        <v/>
      </c>
      <c r="N42" s="219"/>
      <c r="O42" s="219"/>
      <c r="P42" s="219"/>
      <c r="Q42" s="219"/>
      <c r="R42" s="220"/>
    </row>
    <row r="43" spans="1:18" ht="30" customHeight="1" x14ac:dyDescent="0.25">
      <c r="A43" s="399" t="s">
        <v>75</v>
      </c>
      <c r="B43" s="400"/>
      <c r="C43" s="400"/>
      <c r="D43" s="400"/>
      <c r="E43" s="400"/>
      <c r="F43" s="401" t="s">
        <v>76</v>
      </c>
      <c r="G43" s="401"/>
      <c r="H43" s="401"/>
      <c r="I43" s="401"/>
      <c r="J43" s="401"/>
      <c r="K43" s="401"/>
      <c r="L43" s="401"/>
      <c r="M43" s="399" t="s">
        <v>77</v>
      </c>
      <c r="N43" s="400"/>
      <c r="O43" s="400"/>
      <c r="P43" s="400"/>
      <c r="Q43" s="402" t="s">
        <v>78</v>
      </c>
      <c r="R43" s="403"/>
    </row>
    <row r="44" spans="1:18" ht="30" customHeight="1" x14ac:dyDescent="0.25">
      <c r="A44" s="404" t="s">
        <v>162</v>
      </c>
      <c r="B44" s="405"/>
      <c r="C44" s="405"/>
      <c r="D44" s="405"/>
      <c r="E44" s="405"/>
      <c r="F44" s="406" t="s">
        <v>284</v>
      </c>
      <c r="G44" s="407"/>
      <c r="H44" s="407"/>
      <c r="I44" s="407"/>
      <c r="J44" s="407"/>
      <c r="K44" s="407"/>
      <c r="L44" s="407"/>
      <c r="M44" s="408"/>
      <c r="N44" s="408"/>
      <c r="O44" s="408"/>
      <c r="P44" s="408"/>
      <c r="Q44" s="409"/>
      <c r="R44" s="409"/>
    </row>
    <row r="45" spans="1:18" ht="30" customHeight="1" x14ac:dyDescent="0.25">
      <c r="A45" s="415" t="s">
        <v>79</v>
      </c>
      <c r="B45" s="416"/>
      <c r="C45" s="416"/>
      <c r="D45" s="416"/>
      <c r="E45" s="416"/>
      <c r="F45" s="417" t="s">
        <v>285</v>
      </c>
      <c r="G45" s="417"/>
      <c r="H45" s="417"/>
      <c r="I45" s="417"/>
      <c r="J45" s="417"/>
      <c r="K45" s="417"/>
      <c r="L45" s="417"/>
      <c r="M45" s="418">
        <f>M46+M47</f>
        <v>0</v>
      </c>
      <c r="N45" s="419"/>
      <c r="O45" s="419"/>
      <c r="P45" s="419"/>
      <c r="Q45" s="419">
        <f>Q46+Q47</f>
        <v>0</v>
      </c>
      <c r="R45" s="419"/>
    </row>
    <row r="46" spans="1:18" ht="30" customHeight="1" x14ac:dyDescent="0.25">
      <c r="A46" s="410" t="s">
        <v>80</v>
      </c>
      <c r="B46" s="411"/>
      <c r="C46" s="411"/>
      <c r="D46" s="411"/>
      <c r="E46" s="411"/>
      <c r="F46" s="412"/>
      <c r="G46" s="413"/>
      <c r="H46" s="413"/>
      <c r="I46" s="413"/>
      <c r="J46" s="413"/>
      <c r="K46" s="413"/>
      <c r="L46" s="413"/>
      <c r="M46" s="414"/>
      <c r="N46" s="414"/>
      <c r="O46" s="414"/>
      <c r="P46" s="414"/>
      <c r="Q46" s="409"/>
      <c r="R46" s="409"/>
    </row>
    <row r="47" spans="1:18" ht="30" customHeight="1" x14ac:dyDescent="0.25">
      <c r="A47" s="410" t="s">
        <v>81</v>
      </c>
      <c r="B47" s="411"/>
      <c r="C47" s="411"/>
      <c r="D47" s="411"/>
      <c r="E47" s="411"/>
      <c r="F47" s="412"/>
      <c r="G47" s="413"/>
      <c r="H47" s="413"/>
      <c r="I47" s="413"/>
      <c r="J47" s="413"/>
      <c r="K47" s="413"/>
      <c r="L47" s="413"/>
      <c r="M47" s="414"/>
      <c r="N47" s="414"/>
      <c r="O47" s="414"/>
      <c r="P47" s="414"/>
      <c r="Q47" s="409"/>
      <c r="R47" s="409"/>
    </row>
    <row r="48" spans="1:18" ht="30" customHeight="1" x14ac:dyDescent="0.25">
      <c r="A48" s="415" t="s">
        <v>286</v>
      </c>
      <c r="B48" s="416"/>
      <c r="C48" s="416"/>
      <c r="D48" s="416"/>
      <c r="E48" s="416"/>
      <c r="F48" s="406" t="s">
        <v>287</v>
      </c>
      <c r="G48" s="406"/>
      <c r="H48" s="406"/>
      <c r="I48" s="406"/>
      <c r="J48" s="406"/>
      <c r="K48" s="406"/>
      <c r="L48" s="406"/>
      <c r="M48" s="414"/>
      <c r="N48" s="414"/>
      <c r="O48" s="414"/>
      <c r="P48" s="414"/>
      <c r="Q48" s="409"/>
      <c r="R48" s="409"/>
    </row>
    <row r="49" spans="1:20" ht="30" customHeight="1" x14ac:dyDescent="0.25">
      <c r="A49" s="415" t="s">
        <v>288</v>
      </c>
      <c r="B49" s="416"/>
      <c r="C49" s="416"/>
      <c r="D49" s="416"/>
      <c r="E49" s="416"/>
      <c r="F49" s="406" t="s">
        <v>289</v>
      </c>
      <c r="G49" s="420"/>
      <c r="H49" s="420"/>
      <c r="I49" s="420"/>
      <c r="J49" s="420"/>
      <c r="K49" s="420"/>
      <c r="L49" s="420"/>
      <c r="M49" s="414"/>
      <c r="N49" s="414"/>
      <c r="O49" s="414"/>
      <c r="P49" s="414"/>
      <c r="Q49" s="409"/>
      <c r="R49" s="409"/>
      <c r="S49" s="22"/>
      <c r="T49" s="22"/>
    </row>
    <row r="50" spans="1:20" ht="30" customHeight="1" x14ac:dyDescent="0.25">
      <c r="A50" s="415" t="s">
        <v>290</v>
      </c>
      <c r="B50" s="416"/>
      <c r="C50" s="416"/>
      <c r="D50" s="416"/>
      <c r="E50" s="416"/>
      <c r="F50" s="412" t="s">
        <v>291</v>
      </c>
      <c r="G50" s="413"/>
      <c r="H50" s="413"/>
      <c r="I50" s="413"/>
      <c r="J50" s="413"/>
      <c r="K50" s="413"/>
      <c r="L50" s="413"/>
      <c r="M50" s="414"/>
      <c r="N50" s="414"/>
      <c r="O50" s="414"/>
      <c r="P50" s="414"/>
      <c r="Q50" s="409"/>
      <c r="R50" s="409"/>
    </row>
    <row r="51" spans="1:20" ht="30" customHeight="1" x14ac:dyDescent="0.25">
      <c r="A51" s="415" t="s">
        <v>292</v>
      </c>
      <c r="B51" s="416"/>
      <c r="C51" s="416"/>
      <c r="D51" s="416"/>
      <c r="E51" s="416"/>
      <c r="F51" s="406" t="s">
        <v>293</v>
      </c>
      <c r="G51" s="406"/>
      <c r="H51" s="406"/>
      <c r="I51" s="406"/>
      <c r="J51" s="406"/>
      <c r="K51" s="406"/>
      <c r="L51" s="406"/>
      <c r="M51" s="414"/>
      <c r="N51" s="414"/>
      <c r="O51" s="414"/>
      <c r="P51" s="414"/>
      <c r="Q51" s="409"/>
      <c r="R51" s="409"/>
    </row>
    <row r="52" spans="1:20" ht="30" customHeight="1" x14ac:dyDescent="0.25">
      <c r="A52" s="415" t="s">
        <v>294</v>
      </c>
      <c r="B52" s="416"/>
      <c r="C52" s="416"/>
      <c r="D52" s="416"/>
      <c r="E52" s="416"/>
      <c r="F52" s="406" t="s">
        <v>295</v>
      </c>
      <c r="G52" s="406"/>
      <c r="H52" s="406"/>
      <c r="I52" s="406"/>
      <c r="J52" s="406"/>
      <c r="K52" s="406"/>
      <c r="L52" s="406"/>
      <c r="M52" s="414"/>
      <c r="N52" s="414"/>
      <c r="O52" s="414"/>
      <c r="P52" s="414"/>
      <c r="Q52" s="409"/>
      <c r="R52" s="409"/>
    </row>
    <row r="53" spans="1:20" ht="30" customHeight="1" x14ac:dyDescent="0.25">
      <c r="A53" s="415" t="s">
        <v>296</v>
      </c>
      <c r="B53" s="416"/>
      <c r="C53" s="416"/>
      <c r="D53" s="416"/>
      <c r="E53" s="416"/>
      <c r="F53" s="406" t="s">
        <v>297</v>
      </c>
      <c r="G53" s="406"/>
      <c r="H53" s="406"/>
      <c r="I53" s="406"/>
      <c r="J53" s="406"/>
      <c r="K53" s="406"/>
      <c r="L53" s="406"/>
      <c r="M53" s="414"/>
      <c r="N53" s="414"/>
      <c r="O53" s="414"/>
      <c r="P53" s="414"/>
      <c r="Q53" s="409"/>
      <c r="R53" s="409"/>
    </row>
    <row r="54" spans="1:20" ht="30" customHeight="1" x14ac:dyDescent="0.25">
      <c r="A54" s="415" t="s">
        <v>298</v>
      </c>
      <c r="B54" s="416"/>
      <c r="C54" s="416"/>
      <c r="D54" s="416"/>
      <c r="E54" s="416"/>
      <c r="F54" s="406" t="s">
        <v>299</v>
      </c>
      <c r="G54" s="406"/>
      <c r="H54" s="406"/>
      <c r="I54" s="406"/>
      <c r="J54" s="406"/>
      <c r="K54" s="406"/>
      <c r="L54" s="406"/>
      <c r="M54" s="414"/>
      <c r="N54" s="414"/>
      <c r="O54" s="414"/>
      <c r="P54" s="414"/>
      <c r="Q54" s="409"/>
      <c r="R54" s="409"/>
    </row>
    <row r="55" spans="1:20" ht="30" customHeight="1" x14ac:dyDescent="0.25">
      <c r="A55" s="415" t="s">
        <v>300</v>
      </c>
      <c r="B55" s="416"/>
      <c r="C55" s="416"/>
      <c r="D55" s="416"/>
      <c r="E55" s="416"/>
      <c r="F55" s="406" t="s">
        <v>163</v>
      </c>
      <c r="G55" s="406"/>
      <c r="H55" s="406"/>
      <c r="I55" s="406"/>
      <c r="J55" s="406"/>
      <c r="K55" s="406"/>
      <c r="L55" s="406"/>
      <c r="M55" s="414"/>
      <c r="N55" s="414"/>
      <c r="O55" s="414"/>
      <c r="P55" s="414"/>
      <c r="Q55" s="421"/>
      <c r="R55" s="421"/>
      <c r="S55" s="22"/>
      <c r="T55" s="22"/>
    </row>
    <row r="56" spans="1:20" ht="30" customHeight="1" x14ac:dyDescent="0.25">
      <c r="A56" s="415" t="s">
        <v>301</v>
      </c>
      <c r="B56" s="416"/>
      <c r="C56" s="416"/>
      <c r="D56" s="416"/>
      <c r="E56" s="416"/>
      <c r="F56" s="406" t="s">
        <v>302</v>
      </c>
      <c r="G56" s="406"/>
      <c r="H56" s="406"/>
      <c r="I56" s="406"/>
      <c r="J56" s="406"/>
      <c r="K56" s="406"/>
      <c r="L56" s="406"/>
      <c r="M56" s="414"/>
      <c r="N56" s="414"/>
      <c r="O56" s="414"/>
      <c r="P56" s="414"/>
      <c r="Q56" s="409"/>
      <c r="R56" s="409"/>
    </row>
    <row r="57" spans="1:20" ht="30" customHeight="1" x14ac:dyDescent="0.25">
      <c r="A57" s="415" t="s">
        <v>303</v>
      </c>
      <c r="B57" s="428"/>
      <c r="C57" s="428"/>
      <c r="D57" s="428"/>
      <c r="E57" s="428"/>
      <c r="F57" s="412" t="s">
        <v>304</v>
      </c>
      <c r="G57" s="420"/>
      <c r="H57" s="420"/>
      <c r="I57" s="420"/>
      <c r="J57" s="420"/>
      <c r="K57" s="420"/>
      <c r="L57" s="420"/>
      <c r="M57" s="418">
        <f>M44+M45+M48+M49+M50+M51+M52+M53+M54+M55+M56</f>
        <v>0</v>
      </c>
      <c r="N57" s="418"/>
      <c r="O57" s="418"/>
      <c r="P57" s="418"/>
      <c r="Q57" s="419">
        <f>Q44+Q45+Q48+Q49+Q50+Q51+Q52+Q53+Q54+Q55+Q56</f>
        <v>0</v>
      </c>
      <c r="R57" s="429"/>
    </row>
    <row r="58" spans="1:20" ht="44.25" customHeight="1" x14ac:dyDescent="0.25">
      <c r="A58" s="415" t="s">
        <v>305</v>
      </c>
      <c r="B58" s="428"/>
      <c r="C58" s="428"/>
      <c r="D58" s="428"/>
      <c r="E58" s="428"/>
      <c r="F58" s="412" t="s">
        <v>306</v>
      </c>
      <c r="G58" s="413"/>
      <c r="H58" s="413"/>
      <c r="I58" s="413"/>
      <c r="J58" s="413"/>
      <c r="K58" s="413"/>
      <c r="L58" s="413"/>
      <c r="M58" s="414"/>
      <c r="N58" s="414"/>
      <c r="O58" s="414"/>
      <c r="P58" s="414"/>
      <c r="Q58" s="409"/>
      <c r="R58" s="409"/>
      <c r="S58" s="22"/>
      <c r="T58" s="22"/>
    </row>
    <row r="59" spans="1:20" ht="30" customHeight="1" x14ac:dyDescent="0.25">
      <c r="A59" s="415" t="s">
        <v>307</v>
      </c>
      <c r="B59" s="428"/>
      <c r="C59" s="428"/>
      <c r="D59" s="428"/>
      <c r="E59" s="428"/>
      <c r="F59" s="412" t="s">
        <v>308</v>
      </c>
      <c r="G59" s="420"/>
      <c r="H59" s="420"/>
      <c r="I59" s="420"/>
      <c r="J59" s="420"/>
      <c r="K59" s="420"/>
      <c r="L59" s="420"/>
      <c r="M59" s="418">
        <f>M57-M58</f>
        <v>0</v>
      </c>
      <c r="N59" s="418"/>
      <c r="O59" s="418"/>
      <c r="P59" s="418"/>
      <c r="Q59" s="419">
        <f>Q57-Q58</f>
        <v>0</v>
      </c>
      <c r="R59" s="419"/>
    </row>
    <row r="60" spans="1:20" ht="9" customHeight="1" x14ac:dyDescent="0.25">
      <c r="A60" s="422"/>
      <c r="B60" s="423"/>
      <c r="C60" s="423"/>
      <c r="D60" s="423"/>
      <c r="E60" s="423"/>
      <c r="F60" s="42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</row>
    <row r="61" spans="1:20" ht="30" customHeight="1" x14ac:dyDescent="0.25">
      <c r="A61" s="425" t="s">
        <v>82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426"/>
      <c r="M61" s="427" t="s">
        <v>164</v>
      </c>
      <c r="N61" s="427"/>
      <c r="O61" s="427"/>
      <c r="P61" s="427"/>
      <c r="Q61" s="427" t="s">
        <v>165</v>
      </c>
      <c r="R61" s="427"/>
    </row>
    <row r="62" spans="1:20" ht="30" customHeight="1" x14ac:dyDescent="0.25">
      <c r="A62" s="430"/>
      <c r="B62" s="431"/>
      <c r="C62" s="431"/>
      <c r="D62" s="431"/>
      <c r="E62" s="431"/>
      <c r="F62" s="431"/>
      <c r="G62" s="431"/>
      <c r="H62" s="431"/>
      <c r="I62" s="431"/>
      <c r="J62" s="431"/>
      <c r="K62" s="431"/>
      <c r="L62" s="431"/>
      <c r="M62" s="122" t="s">
        <v>309</v>
      </c>
      <c r="N62" s="432" t="s">
        <v>166</v>
      </c>
      <c r="O62" s="400"/>
      <c r="P62" s="400"/>
      <c r="Q62" s="122" t="s">
        <v>309</v>
      </c>
      <c r="R62" s="122" t="s">
        <v>166</v>
      </c>
    </row>
    <row r="63" spans="1:20" ht="30" customHeight="1" x14ac:dyDescent="0.25">
      <c r="A63" s="415" t="s">
        <v>310</v>
      </c>
      <c r="B63" s="431"/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114"/>
      <c r="N63" s="433"/>
      <c r="O63" s="434"/>
      <c r="P63" s="434"/>
      <c r="Q63" s="114"/>
      <c r="R63" s="114"/>
    </row>
    <row r="64" spans="1:20" ht="30" customHeight="1" x14ac:dyDescent="0.25">
      <c r="A64" s="415" t="s">
        <v>311</v>
      </c>
      <c r="B64" s="431"/>
      <c r="C64" s="431"/>
      <c r="D64" s="431"/>
      <c r="E64" s="431"/>
      <c r="F64" s="431"/>
      <c r="G64" s="431"/>
      <c r="H64" s="431"/>
      <c r="I64" s="431"/>
      <c r="J64" s="431"/>
      <c r="K64" s="431"/>
      <c r="L64" s="431"/>
      <c r="M64" s="114"/>
      <c r="N64" s="433"/>
      <c r="O64" s="434"/>
      <c r="P64" s="434"/>
      <c r="Q64" s="114"/>
      <c r="R64" s="114"/>
    </row>
    <row r="65" spans="1:18" ht="30" customHeight="1" x14ac:dyDescent="0.25">
      <c r="A65" s="415" t="s">
        <v>167</v>
      </c>
      <c r="B65" s="431"/>
      <c r="C65" s="431"/>
      <c r="D65" s="431"/>
      <c r="E65" s="431"/>
      <c r="F65" s="431"/>
      <c r="G65" s="431"/>
      <c r="H65" s="431"/>
      <c r="I65" s="431"/>
      <c r="J65" s="431"/>
      <c r="K65" s="431"/>
      <c r="L65" s="431"/>
      <c r="M65" s="441"/>
      <c r="N65" s="442"/>
      <c r="O65" s="442"/>
      <c r="P65" s="442"/>
      <c r="Q65" s="443"/>
      <c r="R65" s="443"/>
    </row>
    <row r="66" spans="1:18" ht="30" customHeight="1" x14ac:dyDescent="0.25">
      <c r="A66" s="444" t="s">
        <v>168</v>
      </c>
      <c r="B66" s="445"/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37"/>
      <c r="N66" s="437"/>
      <c r="O66" s="437"/>
      <c r="P66" s="437"/>
      <c r="Q66" s="438"/>
      <c r="R66" s="438"/>
    </row>
    <row r="67" spans="1:18" ht="30" customHeight="1" x14ac:dyDescent="0.25">
      <c r="A67" s="444" t="s">
        <v>169</v>
      </c>
      <c r="B67" s="445"/>
      <c r="C67" s="445"/>
      <c r="D67" s="445"/>
      <c r="E67" s="445"/>
      <c r="F67" s="445"/>
      <c r="G67" s="445"/>
      <c r="H67" s="445"/>
      <c r="I67" s="445"/>
      <c r="J67" s="445"/>
      <c r="K67" s="445"/>
      <c r="L67" s="445"/>
      <c r="M67" s="437"/>
      <c r="N67" s="437"/>
      <c r="O67" s="437"/>
      <c r="P67" s="437"/>
      <c r="Q67" s="438"/>
      <c r="R67" s="438"/>
    </row>
    <row r="68" spans="1:18" ht="30" customHeight="1" x14ac:dyDescent="0.25">
      <c r="A68" s="435" t="s">
        <v>312</v>
      </c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7"/>
      <c r="N68" s="437"/>
      <c r="O68" s="437"/>
      <c r="P68" s="437"/>
      <c r="Q68" s="438"/>
      <c r="R68" s="438"/>
    </row>
    <row r="69" spans="1:18" ht="10.15" customHeight="1" x14ac:dyDescent="0.25">
      <c r="A69" s="387"/>
      <c r="B69" s="388"/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9"/>
    </row>
    <row r="70" spans="1:18" ht="26.45" customHeight="1" x14ac:dyDescent="0.25">
      <c r="A70" s="439">
        <v>44927</v>
      </c>
      <c r="B70" s="440"/>
      <c r="C70" s="440"/>
      <c r="D70" s="440"/>
      <c r="E70" s="440"/>
      <c r="F70" s="440"/>
      <c r="G70" s="440"/>
      <c r="H70" s="440"/>
      <c r="I70" s="440"/>
      <c r="J70" s="440"/>
      <c r="K70" s="440"/>
      <c r="L70" s="440"/>
      <c r="M70" s="440"/>
      <c r="N70" s="440"/>
      <c r="O70" s="440"/>
      <c r="P70" s="440"/>
      <c r="Q70" s="440"/>
      <c r="R70" s="113" t="s">
        <v>313</v>
      </c>
    </row>
    <row r="71" spans="1:18" ht="6.75" customHeight="1" x14ac:dyDescent="0.25">
      <c r="A71" s="24"/>
      <c r="B71" s="24"/>
      <c r="C71" s="24"/>
      <c r="D71" s="24"/>
      <c r="E71" s="25"/>
      <c r="F71" s="25"/>
      <c r="G71" s="25"/>
      <c r="H71" s="25"/>
      <c r="I71" s="25"/>
      <c r="J71" s="25"/>
      <c r="K71" s="25"/>
      <c r="L71" s="25"/>
      <c r="M71" s="26"/>
      <c r="N71" s="26"/>
      <c r="O71" s="26"/>
      <c r="P71" s="26"/>
      <c r="Q71" s="26"/>
      <c r="R71" s="27"/>
    </row>
    <row r="72" spans="1:18" ht="31.5" hidden="1" x14ac:dyDescent="0.25">
      <c r="A72" s="24"/>
      <c r="B72" s="24"/>
      <c r="C72" s="24"/>
      <c r="D72" s="24"/>
      <c r="E72" s="25"/>
      <c r="F72" s="25"/>
      <c r="G72" s="25"/>
      <c r="H72" s="25"/>
      <c r="I72" s="25"/>
      <c r="J72" s="25"/>
      <c r="K72" s="25"/>
      <c r="L72" s="25"/>
      <c r="M72" s="26"/>
      <c r="N72" s="26"/>
      <c r="O72" s="26"/>
      <c r="P72" s="26"/>
      <c r="Q72" s="26"/>
      <c r="R72" s="27"/>
    </row>
    <row r="73" spans="1:18" ht="18" hidden="1" customHeight="1" x14ac:dyDescent="0.25">
      <c r="A73" s="24"/>
      <c r="B73" s="24"/>
      <c r="C73" s="24"/>
      <c r="D73" s="24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30"/>
      <c r="P73" s="30"/>
      <c r="Q73" s="30"/>
      <c r="R73" s="30"/>
    </row>
    <row r="74" spans="1:18" ht="18" hidden="1" customHeight="1" x14ac:dyDescent="0.25">
      <c r="A74" s="24"/>
      <c r="B74" s="24"/>
      <c r="C74" s="24"/>
      <c r="D74" s="24"/>
      <c r="E74" s="31"/>
      <c r="F74" s="32"/>
      <c r="G74" s="32"/>
      <c r="H74" s="32"/>
      <c r="I74" s="32"/>
      <c r="J74" s="32"/>
      <c r="K74" s="32"/>
      <c r="L74" s="32"/>
      <c r="M74" s="32"/>
      <c r="N74" s="32"/>
      <c r="O74" s="30"/>
      <c r="P74" s="30"/>
      <c r="Q74" s="30"/>
      <c r="R74" s="30"/>
    </row>
    <row r="75" spans="1:18" s="36" customFormat="1" ht="9" hidden="1" customHeight="1" x14ac:dyDescent="0.3">
      <c r="A75" s="24"/>
      <c r="B75" s="24"/>
      <c r="C75" s="24"/>
      <c r="D75" s="24"/>
      <c r="E75" s="33"/>
      <c r="F75" s="34"/>
      <c r="G75" s="34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24"/>
    </row>
    <row r="76" spans="1:18" ht="33" hidden="1" customHeight="1" x14ac:dyDescent="0.35">
      <c r="A76" s="24"/>
      <c r="B76" s="24"/>
      <c r="C76" s="24"/>
      <c r="D76" s="24"/>
      <c r="E76" s="37"/>
      <c r="F76" s="27"/>
      <c r="G76" s="38"/>
      <c r="H76" s="38"/>
      <c r="I76" s="39"/>
      <c r="J76" s="40"/>
      <c r="K76" s="40"/>
      <c r="L76" s="40"/>
      <c r="M76" s="40"/>
      <c r="N76" s="40"/>
      <c r="O76" s="40"/>
      <c r="P76" s="40"/>
      <c r="Q76" s="40"/>
      <c r="R76" s="41"/>
    </row>
    <row r="77" spans="1:18" ht="18.75" hidden="1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3"/>
      <c r="Q77" s="43"/>
      <c r="R77" s="43"/>
    </row>
    <row r="78" spans="1:18" ht="30" hidden="1" customHeight="1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5"/>
      <c r="N78" s="45"/>
      <c r="O78" s="45"/>
      <c r="P78" s="46"/>
      <c r="Q78" s="46"/>
      <c r="R78" s="46"/>
    </row>
    <row r="79" spans="1:18" ht="30" hidden="1" customHeight="1" x14ac:dyDescent="0.25">
      <c r="A79" s="4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ht="30" hidden="1" customHeight="1" x14ac:dyDescent="0.25">
      <c r="A80" s="47"/>
      <c r="B80" s="48"/>
      <c r="C80" s="49"/>
      <c r="D80" s="50"/>
      <c r="E80" s="51"/>
      <c r="F80" s="51"/>
      <c r="G80" s="51"/>
      <c r="H80" s="51"/>
      <c r="I80" s="52"/>
      <c r="J80" s="53"/>
      <c r="K80" s="53"/>
      <c r="L80" s="53"/>
      <c r="M80" s="54"/>
      <c r="N80" s="55"/>
      <c r="O80" s="55"/>
      <c r="P80" s="55"/>
      <c r="Q80" s="55"/>
      <c r="R80" s="55"/>
    </row>
    <row r="81" spans="1:18" ht="30" hidden="1" customHeight="1" x14ac:dyDescent="0.25">
      <c r="A81" s="56"/>
      <c r="B81" s="49"/>
      <c r="C81" s="49"/>
      <c r="D81" s="51"/>
      <c r="E81" s="51"/>
      <c r="F81" s="51"/>
      <c r="G81" s="51"/>
      <c r="H81" s="51"/>
      <c r="I81" s="53"/>
      <c r="J81" s="53"/>
      <c r="K81" s="53"/>
      <c r="L81" s="53"/>
      <c r="M81" s="54"/>
      <c r="N81" s="51"/>
      <c r="O81" s="51"/>
      <c r="P81" s="51"/>
      <c r="Q81" s="57"/>
      <c r="R81" s="51"/>
    </row>
    <row r="82" spans="1:18" ht="30" hidden="1" customHeight="1" x14ac:dyDescent="0.25">
      <c r="A82" s="58"/>
      <c r="B82" s="51"/>
      <c r="C82" s="51"/>
      <c r="D82" s="59"/>
      <c r="E82" s="59"/>
      <c r="F82" s="59"/>
      <c r="G82" s="59"/>
      <c r="H82" s="59"/>
      <c r="I82" s="60"/>
      <c r="J82" s="60"/>
      <c r="K82" s="60"/>
      <c r="L82" s="60"/>
      <c r="M82" s="61"/>
      <c r="N82" s="24"/>
      <c r="O82" s="24"/>
      <c r="P82" s="24"/>
      <c r="Q82" s="62"/>
      <c r="R82" s="63"/>
    </row>
    <row r="83" spans="1:18" ht="30" hidden="1" customHeight="1" x14ac:dyDescent="0.25">
      <c r="A83" s="58"/>
      <c r="B83" s="51"/>
      <c r="C83" s="51"/>
      <c r="D83" s="27"/>
      <c r="E83" s="27"/>
      <c r="F83" s="27"/>
      <c r="G83" s="27"/>
      <c r="H83" s="27"/>
      <c r="I83" s="51"/>
      <c r="J83" s="51"/>
      <c r="K83" s="51"/>
      <c r="L83" s="51"/>
      <c r="M83" s="64"/>
      <c r="N83" s="65"/>
      <c r="O83" s="65"/>
      <c r="P83" s="65"/>
      <c r="Q83" s="66"/>
      <c r="R83" s="65"/>
    </row>
    <row r="84" spans="1:18" ht="30" hidden="1" customHeight="1" x14ac:dyDescent="0.25">
      <c r="A84" s="58"/>
      <c r="B84" s="51"/>
      <c r="C84" s="51"/>
      <c r="D84" s="27"/>
      <c r="E84" s="27"/>
      <c r="F84" s="27"/>
      <c r="G84" s="27"/>
      <c r="H84" s="27"/>
      <c r="I84" s="51"/>
      <c r="J84" s="51"/>
      <c r="K84" s="51"/>
      <c r="L84" s="51"/>
      <c r="M84" s="64"/>
      <c r="N84" s="65"/>
      <c r="O84" s="65"/>
      <c r="P84" s="65"/>
      <c r="Q84" s="66"/>
      <c r="R84" s="65"/>
    </row>
    <row r="85" spans="1:18" ht="30" hidden="1" customHeight="1" x14ac:dyDescent="0.25">
      <c r="A85" s="58"/>
      <c r="B85" s="51"/>
      <c r="C85" s="51"/>
      <c r="D85" s="27"/>
      <c r="E85" s="27"/>
      <c r="F85" s="27"/>
      <c r="G85" s="27"/>
      <c r="H85" s="27"/>
      <c r="I85" s="51"/>
      <c r="J85" s="51"/>
      <c r="K85" s="51"/>
      <c r="L85" s="51"/>
      <c r="M85" s="64"/>
      <c r="N85" s="65"/>
      <c r="O85" s="65"/>
      <c r="P85" s="65"/>
      <c r="Q85" s="66"/>
      <c r="R85" s="65"/>
    </row>
    <row r="86" spans="1:18" ht="30" hidden="1" customHeight="1" x14ac:dyDescent="0.25">
      <c r="A86" s="58"/>
      <c r="B86" s="51"/>
      <c r="C86" s="51"/>
      <c r="D86" s="67"/>
      <c r="E86" s="67"/>
      <c r="F86" s="67"/>
      <c r="G86" s="67"/>
      <c r="H86" s="67"/>
      <c r="I86" s="51"/>
      <c r="J86" s="51"/>
      <c r="K86" s="51"/>
      <c r="L86" s="51"/>
      <c r="M86" s="64"/>
      <c r="N86" s="65"/>
      <c r="O86" s="65"/>
      <c r="P86" s="65"/>
      <c r="Q86" s="66"/>
      <c r="R86" s="65"/>
    </row>
    <row r="87" spans="1:18" ht="30.75" hidden="1" customHeight="1" x14ac:dyDescent="0.25">
      <c r="A87" s="58"/>
      <c r="B87" s="51"/>
      <c r="C87" s="51"/>
      <c r="D87" s="27"/>
      <c r="E87" s="27"/>
      <c r="F87" s="27"/>
      <c r="G87" s="27"/>
      <c r="H87" s="27"/>
      <c r="I87" s="51"/>
      <c r="J87" s="51"/>
      <c r="K87" s="51"/>
      <c r="L87" s="51"/>
      <c r="M87" s="64"/>
      <c r="N87" s="65"/>
      <c r="O87" s="65"/>
      <c r="P87" s="65"/>
      <c r="Q87" s="66"/>
      <c r="R87" s="65"/>
    </row>
    <row r="88" spans="1:18" ht="30" hidden="1" customHeight="1" x14ac:dyDescent="0.25">
      <c r="A88" s="58"/>
      <c r="B88" s="51"/>
      <c r="C88" s="51"/>
      <c r="D88" s="27"/>
      <c r="E88" s="27"/>
      <c r="F88" s="27"/>
      <c r="G88" s="27"/>
      <c r="H88" s="27"/>
      <c r="I88" s="51"/>
      <c r="J88" s="51"/>
      <c r="K88" s="51"/>
      <c r="L88" s="51"/>
      <c r="M88" s="64"/>
      <c r="N88" s="65"/>
      <c r="O88" s="65"/>
      <c r="P88" s="65"/>
      <c r="Q88" s="66"/>
      <c r="R88" s="65"/>
    </row>
    <row r="89" spans="1:18" ht="30" hidden="1" customHeight="1" x14ac:dyDescent="0.25">
      <c r="A89" s="58"/>
      <c r="B89" s="51"/>
      <c r="C89" s="51"/>
      <c r="D89" s="27"/>
      <c r="E89" s="27"/>
      <c r="F89" s="27"/>
      <c r="G89" s="27"/>
      <c r="H89" s="27"/>
      <c r="I89" s="51"/>
      <c r="J89" s="51"/>
      <c r="K89" s="51"/>
      <c r="L89" s="51"/>
      <c r="M89" s="64"/>
      <c r="N89" s="65"/>
      <c r="O89" s="65"/>
      <c r="P89" s="65"/>
      <c r="Q89" s="66"/>
      <c r="R89" s="65"/>
    </row>
    <row r="90" spans="1:18" ht="30" hidden="1" customHeight="1" x14ac:dyDescent="0.25">
      <c r="A90" s="58"/>
      <c r="B90" s="51"/>
      <c r="C90" s="51"/>
      <c r="D90" s="27"/>
      <c r="E90" s="27"/>
      <c r="F90" s="27"/>
      <c r="G90" s="27"/>
      <c r="H90" s="27"/>
      <c r="I90" s="51"/>
      <c r="J90" s="51"/>
      <c r="K90" s="51"/>
      <c r="L90" s="51"/>
      <c r="M90" s="64"/>
      <c r="N90" s="65"/>
      <c r="O90" s="65"/>
      <c r="P90" s="65"/>
      <c r="Q90" s="66"/>
      <c r="R90" s="65"/>
    </row>
    <row r="91" spans="1:18" ht="30" hidden="1" customHeight="1" x14ac:dyDescent="0.25">
      <c r="A91" s="58"/>
      <c r="B91" s="51"/>
      <c r="C91" s="51"/>
      <c r="D91" s="27"/>
      <c r="E91" s="27"/>
      <c r="F91" s="27"/>
      <c r="G91" s="27"/>
      <c r="H91" s="27"/>
      <c r="I91" s="51"/>
      <c r="J91" s="51"/>
      <c r="K91" s="51"/>
      <c r="L91" s="51"/>
      <c r="M91" s="64"/>
      <c r="N91" s="65"/>
      <c r="O91" s="65"/>
      <c r="P91" s="65"/>
      <c r="Q91" s="66"/>
      <c r="R91" s="65"/>
    </row>
    <row r="92" spans="1:18" ht="30" hidden="1" customHeight="1" x14ac:dyDescent="0.25">
      <c r="A92" s="58"/>
      <c r="B92" s="51"/>
      <c r="C92" s="51"/>
      <c r="D92" s="68"/>
      <c r="E92" s="68"/>
      <c r="F92" s="68"/>
      <c r="G92" s="68"/>
      <c r="H92" s="68"/>
      <c r="I92" s="51"/>
      <c r="J92" s="51"/>
      <c r="K92" s="51"/>
      <c r="L92" s="51"/>
      <c r="M92" s="64"/>
      <c r="N92" s="65"/>
      <c r="O92" s="65"/>
      <c r="P92" s="65"/>
      <c r="Q92" s="66"/>
      <c r="R92" s="65"/>
    </row>
    <row r="93" spans="1:18" ht="30" hidden="1" customHeight="1" x14ac:dyDescent="0.25">
      <c r="A93" s="58"/>
      <c r="B93" s="51"/>
      <c r="C93" s="51"/>
      <c r="D93" s="59"/>
      <c r="E93" s="59"/>
      <c r="F93" s="59"/>
      <c r="G93" s="59"/>
      <c r="H93" s="59"/>
      <c r="I93" s="51"/>
      <c r="J93" s="51"/>
      <c r="K93" s="51"/>
      <c r="L93" s="51"/>
      <c r="M93" s="61"/>
      <c r="N93" s="24"/>
      <c r="O93" s="24"/>
      <c r="P93" s="24"/>
      <c r="Q93" s="62"/>
      <c r="R93" s="63"/>
    </row>
    <row r="94" spans="1:18" ht="30" hidden="1" customHeight="1" x14ac:dyDescent="0.25">
      <c r="A94" s="58"/>
      <c r="B94" s="51"/>
      <c r="C94" s="51"/>
      <c r="D94" s="27"/>
      <c r="E94" s="27"/>
      <c r="F94" s="27"/>
      <c r="G94" s="27"/>
      <c r="H94" s="27"/>
      <c r="I94" s="51"/>
      <c r="J94" s="51"/>
      <c r="K94" s="51"/>
      <c r="L94" s="51"/>
      <c r="M94" s="64"/>
      <c r="N94" s="65"/>
      <c r="O94" s="65"/>
      <c r="P94" s="65"/>
      <c r="Q94" s="66"/>
      <c r="R94" s="65"/>
    </row>
    <row r="95" spans="1:18" ht="30.75" hidden="1" customHeight="1" x14ac:dyDescent="0.25">
      <c r="A95" s="58"/>
      <c r="B95" s="51"/>
      <c r="C95" s="51"/>
      <c r="D95" s="27"/>
      <c r="E95" s="27"/>
      <c r="F95" s="27"/>
      <c r="G95" s="27"/>
      <c r="H95" s="27"/>
      <c r="I95" s="51"/>
      <c r="J95" s="51"/>
      <c r="K95" s="51"/>
      <c r="L95" s="51"/>
      <c r="M95" s="64"/>
      <c r="N95" s="65"/>
      <c r="O95" s="65"/>
      <c r="P95" s="65"/>
      <c r="Q95" s="66"/>
      <c r="R95" s="65"/>
    </row>
    <row r="96" spans="1:18" ht="30" hidden="1" customHeight="1" x14ac:dyDescent="0.25">
      <c r="A96" s="58"/>
      <c r="B96" s="51"/>
      <c r="C96" s="51"/>
      <c r="D96" s="27"/>
      <c r="E96" s="27"/>
      <c r="F96" s="27"/>
      <c r="G96" s="27"/>
      <c r="H96" s="27"/>
      <c r="I96" s="51"/>
      <c r="J96" s="51"/>
      <c r="K96" s="51"/>
      <c r="L96" s="51"/>
      <c r="M96" s="64"/>
      <c r="N96" s="65"/>
      <c r="O96" s="65"/>
      <c r="P96" s="65"/>
      <c r="Q96" s="66"/>
      <c r="R96" s="65"/>
    </row>
    <row r="97" spans="1:18" ht="30" hidden="1" customHeight="1" x14ac:dyDescent="0.25">
      <c r="A97" s="58"/>
      <c r="B97" s="51"/>
      <c r="C97" s="51"/>
      <c r="D97" s="27"/>
      <c r="E97" s="27"/>
      <c r="F97" s="27"/>
      <c r="G97" s="27"/>
      <c r="H97" s="27"/>
      <c r="I97" s="51"/>
      <c r="J97" s="51"/>
      <c r="K97" s="51"/>
      <c r="L97" s="51"/>
      <c r="M97" s="64"/>
      <c r="N97" s="65"/>
      <c r="O97" s="65"/>
      <c r="P97" s="65"/>
      <c r="Q97" s="66"/>
      <c r="R97" s="65"/>
    </row>
    <row r="98" spans="1:18" ht="30" hidden="1" customHeight="1" x14ac:dyDescent="0.25">
      <c r="A98" s="58"/>
      <c r="B98" s="51"/>
      <c r="C98" s="51"/>
      <c r="D98" s="27"/>
      <c r="E98" s="27"/>
      <c r="F98" s="27"/>
      <c r="G98" s="27"/>
      <c r="H98" s="27"/>
      <c r="I98" s="51"/>
      <c r="J98" s="51"/>
      <c r="K98" s="51"/>
      <c r="L98" s="51"/>
      <c r="M98" s="64"/>
      <c r="N98" s="65"/>
      <c r="O98" s="65"/>
      <c r="P98" s="65"/>
      <c r="Q98" s="66"/>
      <c r="R98" s="65"/>
    </row>
    <row r="99" spans="1:18" ht="30" hidden="1" customHeight="1" x14ac:dyDescent="0.25">
      <c r="A99" s="58"/>
      <c r="B99" s="51"/>
      <c r="C99" s="51"/>
      <c r="D99" s="27"/>
      <c r="E99" s="27"/>
      <c r="F99" s="27"/>
      <c r="G99" s="27"/>
      <c r="H99" s="27"/>
      <c r="I99" s="51"/>
      <c r="J99" s="51"/>
      <c r="K99" s="51"/>
      <c r="L99" s="51"/>
      <c r="M99" s="64"/>
      <c r="N99" s="65"/>
      <c r="O99" s="65"/>
      <c r="P99" s="65"/>
      <c r="Q99" s="66"/>
      <c r="R99" s="65"/>
    </row>
    <row r="100" spans="1:18" ht="30" hidden="1" customHeight="1" x14ac:dyDescent="0.25">
      <c r="A100" s="58"/>
      <c r="B100" s="51"/>
      <c r="C100" s="51"/>
      <c r="D100" s="27"/>
      <c r="E100" s="27"/>
      <c r="F100" s="27"/>
      <c r="G100" s="27"/>
      <c r="H100" s="27"/>
      <c r="I100" s="51"/>
      <c r="J100" s="51"/>
      <c r="K100" s="51"/>
      <c r="L100" s="51"/>
      <c r="M100" s="64"/>
      <c r="N100" s="65"/>
      <c r="O100" s="65"/>
      <c r="P100" s="65"/>
      <c r="Q100" s="66"/>
      <c r="R100" s="65"/>
    </row>
    <row r="101" spans="1:18" ht="30" hidden="1" customHeight="1" x14ac:dyDescent="0.25">
      <c r="A101" s="58"/>
      <c r="B101" s="51"/>
      <c r="C101" s="51"/>
      <c r="D101" s="27"/>
      <c r="E101" s="27"/>
      <c r="F101" s="27"/>
      <c r="G101" s="27"/>
      <c r="H101" s="27"/>
      <c r="I101" s="51"/>
      <c r="J101" s="51"/>
      <c r="K101" s="51"/>
      <c r="L101" s="51"/>
      <c r="M101" s="64"/>
      <c r="N101" s="65"/>
      <c r="O101" s="65"/>
      <c r="P101" s="65"/>
      <c r="Q101" s="66"/>
      <c r="R101" s="65"/>
    </row>
    <row r="102" spans="1:18" ht="30" hidden="1" customHeight="1" x14ac:dyDescent="0.25">
      <c r="A102" s="58"/>
      <c r="B102" s="51"/>
      <c r="C102" s="51"/>
      <c r="D102" s="27"/>
      <c r="E102" s="27"/>
      <c r="F102" s="27"/>
      <c r="G102" s="27"/>
      <c r="H102" s="27"/>
      <c r="I102" s="51"/>
      <c r="J102" s="51"/>
      <c r="K102" s="51"/>
      <c r="L102" s="51"/>
      <c r="M102" s="64"/>
      <c r="N102" s="65"/>
      <c r="O102" s="65"/>
      <c r="P102" s="65"/>
      <c r="Q102" s="66"/>
      <c r="R102" s="65"/>
    </row>
    <row r="103" spans="1:18" ht="30" hidden="1" customHeight="1" x14ac:dyDescent="0.25">
      <c r="A103" s="58"/>
      <c r="B103" s="51"/>
      <c r="C103" s="51"/>
      <c r="D103" s="27"/>
      <c r="E103" s="27"/>
      <c r="F103" s="27"/>
      <c r="G103" s="27"/>
      <c r="H103" s="27"/>
      <c r="I103" s="51"/>
      <c r="J103" s="51"/>
      <c r="K103" s="51"/>
      <c r="L103" s="51"/>
      <c r="M103" s="64"/>
      <c r="N103" s="65"/>
      <c r="O103" s="65"/>
      <c r="P103" s="65"/>
      <c r="Q103" s="66"/>
      <c r="R103" s="65"/>
    </row>
    <row r="104" spans="1:18" ht="30" hidden="1" customHeight="1" x14ac:dyDescent="0.25">
      <c r="A104" s="58"/>
      <c r="B104" s="51"/>
      <c r="C104" s="51"/>
      <c r="D104" s="67"/>
      <c r="E104" s="67"/>
      <c r="F104" s="67"/>
      <c r="G104" s="67"/>
      <c r="H104" s="67"/>
      <c r="I104" s="51"/>
      <c r="J104" s="51"/>
      <c r="K104" s="51"/>
      <c r="L104" s="51"/>
      <c r="M104" s="64"/>
      <c r="N104" s="65"/>
      <c r="O104" s="65"/>
      <c r="P104" s="65"/>
      <c r="Q104" s="66"/>
      <c r="R104" s="65"/>
    </row>
    <row r="105" spans="1:18" ht="15" hidden="1" customHeight="1" x14ac:dyDescent="0.25">
      <c r="A105" s="58"/>
      <c r="B105" s="51"/>
      <c r="C105" s="51"/>
      <c r="D105" s="27"/>
      <c r="E105" s="27"/>
      <c r="F105" s="27"/>
      <c r="G105" s="27"/>
      <c r="H105" s="27"/>
      <c r="I105" s="51"/>
      <c r="J105" s="51"/>
      <c r="K105" s="51"/>
      <c r="L105" s="51"/>
      <c r="M105" s="64"/>
      <c r="N105" s="65"/>
      <c r="O105" s="65"/>
      <c r="P105" s="65"/>
      <c r="Q105" s="66"/>
      <c r="R105" s="65"/>
    </row>
    <row r="106" spans="1:18" ht="30" hidden="1" customHeight="1" x14ac:dyDescent="0.25">
      <c r="A106" s="58"/>
      <c r="B106" s="51"/>
      <c r="C106" s="51"/>
      <c r="D106" s="27"/>
      <c r="E106" s="27"/>
      <c r="F106" s="27"/>
      <c r="G106" s="27"/>
      <c r="H106" s="27"/>
      <c r="I106" s="51"/>
      <c r="J106" s="51"/>
      <c r="K106" s="51"/>
      <c r="L106" s="51"/>
      <c r="M106" s="64"/>
      <c r="N106" s="65"/>
      <c r="O106" s="65"/>
      <c r="P106" s="65"/>
      <c r="Q106" s="66"/>
      <c r="R106" s="65"/>
    </row>
    <row r="107" spans="1:18" ht="15.75" hidden="1" customHeight="1" x14ac:dyDescent="0.25">
      <c r="A107" s="58"/>
      <c r="B107" s="51"/>
      <c r="C107" s="51"/>
      <c r="D107" s="27"/>
      <c r="E107" s="27"/>
      <c r="F107" s="27"/>
      <c r="G107" s="27"/>
      <c r="H107" s="27"/>
      <c r="I107" s="51"/>
      <c r="J107" s="51"/>
      <c r="K107" s="51"/>
      <c r="L107" s="51"/>
      <c r="M107" s="64"/>
      <c r="N107" s="65"/>
      <c r="O107" s="65"/>
      <c r="P107" s="65"/>
      <c r="Q107" s="66"/>
      <c r="R107" s="65"/>
    </row>
    <row r="108" spans="1:18" ht="15" hidden="1" customHeight="1" x14ac:dyDescent="0.25">
      <c r="A108" s="58"/>
      <c r="B108" s="51"/>
      <c r="C108" s="51"/>
      <c r="D108" s="68"/>
      <c r="E108" s="68"/>
      <c r="F108" s="68"/>
      <c r="G108" s="68"/>
      <c r="H108" s="68"/>
      <c r="I108" s="51"/>
      <c r="J108" s="51"/>
      <c r="K108" s="51"/>
      <c r="L108" s="51"/>
      <c r="M108" s="64"/>
      <c r="N108" s="65"/>
      <c r="O108" s="65"/>
      <c r="P108" s="65"/>
      <c r="Q108" s="66"/>
      <c r="R108" s="65"/>
    </row>
    <row r="109" spans="1:18" ht="23.25" hidden="1" customHeight="1" x14ac:dyDescent="0.25">
      <c r="A109" s="69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</row>
    <row r="110" spans="1:18" ht="15" hidden="1" customHeight="1" x14ac:dyDescent="0.25">
      <c r="A110" s="71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71"/>
    </row>
    <row r="111" spans="1:18" ht="15" hidden="1" customHeight="1" x14ac:dyDescent="0.25">
      <c r="A111" s="24"/>
      <c r="B111" s="24"/>
      <c r="C111" s="24"/>
      <c r="D111" s="24"/>
      <c r="E111" s="25"/>
      <c r="F111" s="25"/>
      <c r="G111" s="25"/>
      <c r="H111" s="25"/>
      <c r="I111" s="25"/>
      <c r="J111" s="25"/>
      <c r="K111" s="25"/>
      <c r="L111" s="25"/>
      <c r="M111" s="26"/>
      <c r="N111" s="26"/>
      <c r="O111" s="26"/>
      <c r="P111" s="26"/>
      <c r="Q111" s="26"/>
      <c r="R111" s="27"/>
    </row>
    <row r="112" spans="1:18" ht="31.5" hidden="1" customHeight="1" x14ac:dyDescent="0.25">
      <c r="A112" s="24"/>
      <c r="B112" s="24"/>
      <c r="C112" s="24"/>
      <c r="D112" s="24"/>
      <c r="E112" s="25"/>
      <c r="F112" s="25"/>
      <c r="G112" s="25"/>
      <c r="H112" s="25"/>
      <c r="I112" s="25"/>
      <c r="J112" s="25"/>
      <c r="K112" s="25"/>
      <c r="L112" s="25"/>
      <c r="M112" s="26"/>
      <c r="N112" s="26"/>
      <c r="O112" s="26"/>
      <c r="P112" s="26"/>
      <c r="Q112" s="26"/>
      <c r="R112" s="27"/>
    </row>
    <row r="113" spans="1:18" ht="23.25" hidden="1" customHeight="1" x14ac:dyDescent="0.25">
      <c r="A113" s="24"/>
      <c r="B113" s="24"/>
      <c r="C113" s="24"/>
      <c r="D113" s="24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30"/>
      <c r="P113" s="30"/>
      <c r="Q113" s="30"/>
      <c r="R113" s="30"/>
    </row>
    <row r="114" spans="1:18" ht="18" hidden="1" customHeight="1" x14ac:dyDescent="0.25">
      <c r="A114" s="24"/>
      <c r="B114" s="24"/>
      <c r="C114" s="24"/>
      <c r="D114" s="24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30"/>
      <c r="P114" s="30"/>
      <c r="Q114" s="30"/>
      <c r="R114" s="30"/>
    </row>
    <row r="115" spans="1:18" ht="18" hidden="1" customHeight="1" x14ac:dyDescent="0.25">
      <c r="A115" s="24"/>
      <c r="B115" s="24"/>
      <c r="C115" s="24"/>
      <c r="D115" s="24"/>
      <c r="E115" s="31"/>
      <c r="F115" s="32"/>
      <c r="G115" s="32"/>
      <c r="H115" s="32"/>
      <c r="I115" s="32"/>
      <c r="J115" s="32"/>
      <c r="K115" s="32"/>
      <c r="L115" s="32"/>
      <c r="M115" s="32"/>
      <c r="N115" s="32"/>
      <c r="O115" s="30"/>
      <c r="P115" s="30"/>
      <c r="Q115" s="30"/>
      <c r="R115" s="30"/>
    </row>
    <row r="116" spans="1:18" s="36" customFormat="1" ht="9" hidden="1" customHeight="1" x14ac:dyDescent="0.3">
      <c r="A116" s="24"/>
      <c r="B116" s="24"/>
      <c r="C116" s="24"/>
      <c r="D116" s="24"/>
      <c r="E116" s="33"/>
      <c r="F116" s="34"/>
      <c r="G116" s="34"/>
      <c r="H116" s="34"/>
      <c r="I116" s="35"/>
      <c r="J116" s="35"/>
      <c r="K116" s="35"/>
      <c r="L116" s="35"/>
      <c r="M116" s="35"/>
      <c r="N116" s="35"/>
      <c r="O116" s="35"/>
      <c r="P116" s="35"/>
      <c r="Q116" s="35"/>
      <c r="R116" s="24"/>
    </row>
    <row r="117" spans="1:18" ht="33" hidden="1" customHeight="1" x14ac:dyDescent="0.35">
      <c r="A117" s="24"/>
      <c r="B117" s="24"/>
      <c r="C117" s="24"/>
      <c r="D117" s="24"/>
      <c r="E117" s="37"/>
      <c r="F117" s="27"/>
      <c r="G117" s="38"/>
      <c r="H117" s="38"/>
      <c r="I117" s="39"/>
      <c r="J117" s="40"/>
      <c r="K117" s="40"/>
      <c r="L117" s="40"/>
      <c r="M117" s="40"/>
      <c r="N117" s="40"/>
      <c r="O117" s="40"/>
      <c r="P117" s="40"/>
      <c r="Q117" s="40"/>
      <c r="R117" s="41"/>
    </row>
    <row r="118" spans="1:18" ht="18.75" hidden="1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3"/>
      <c r="Q118" s="43"/>
      <c r="R118" s="43"/>
    </row>
    <row r="119" spans="1:18" ht="30.75" hidden="1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5"/>
      <c r="N119" s="45"/>
      <c r="O119" s="45"/>
      <c r="P119" s="46"/>
      <c r="Q119" s="46"/>
      <c r="R119" s="46"/>
    </row>
    <row r="120" spans="1:18" ht="30" hidden="1" customHeight="1" x14ac:dyDescent="0.25">
      <c r="A120" s="4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8" ht="30" hidden="1" customHeight="1" x14ac:dyDescent="0.25">
      <c r="A121" s="47"/>
      <c r="B121" s="48"/>
      <c r="C121" s="49"/>
      <c r="D121" s="50"/>
      <c r="E121" s="51"/>
      <c r="F121" s="51"/>
      <c r="G121" s="51"/>
      <c r="H121" s="51"/>
      <c r="I121" s="52"/>
      <c r="J121" s="53"/>
      <c r="K121" s="53"/>
      <c r="L121" s="53"/>
      <c r="M121" s="54"/>
      <c r="N121" s="55"/>
      <c r="O121" s="55"/>
      <c r="P121" s="55"/>
      <c r="Q121" s="55"/>
      <c r="R121" s="55"/>
    </row>
    <row r="122" spans="1:18" ht="30" hidden="1" customHeight="1" x14ac:dyDescent="0.25">
      <c r="A122" s="56"/>
      <c r="B122" s="49"/>
      <c r="C122" s="49"/>
      <c r="D122" s="51"/>
      <c r="E122" s="51"/>
      <c r="F122" s="51"/>
      <c r="G122" s="51"/>
      <c r="H122" s="51"/>
      <c r="I122" s="53"/>
      <c r="J122" s="53"/>
      <c r="K122" s="53"/>
      <c r="L122" s="53"/>
      <c r="M122" s="54"/>
      <c r="N122" s="51"/>
      <c r="O122" s="51"/>
      <c r="P122" s="51"/>
      <c r="Q122" s="57"/>
      <c r="R122" s="51"/>
    </row>
    <row r="123" spans="1:18" ht="30" hidden="1" customHeight="1" x14ac:dyDescent="0.25">
      <c r="A123" s="58"/>
      <c r="B123" s="51"/>
      <c r="C123" s="51"/>
      <c r="D123" s="59"/>
      <c r="E123" s="59"/>
      <c r="F123" s="59"/>
      <c r="G123" s="59"/>
      <c r="H123" s="59"/>
      <c r="I123" s="51"/>
      <c r="J123" s="51"/>
      <c r="K123" s="51"/>
      <c r="L123" s="51"/>
      <c r="M123" s="61"/>
      <c r="N123" s="24"/>
      <c r="O123" s="24"/>
      <c r="P123" s="24"/>
      <c r="Q123" s="62"/>
      <c r="R123" s="63"/>
    </row>
    <row r="124" spans="1:18" ht="30" hidden="1" customHeight="1" x14ac:dyDescent="0.25">
      <c r="A124" s="58"/>
      <c r="B124" s="51"/>
      <c r="C124" s="51"/>
      <c r="D124" s="27"/>
      <c r="E124" s="27"/>
      <c r="F124" s="27"/>
      <c r="G124" s="27"/>
      <c r="H124" s="27"/>
      <c r="I124" s="51"/>
      <c r="J124" s="51"/>
      <c r="K124" s="51"/>
      <c r="L124" s="51"/>
      <c r="M124" s="64"/>
      <c r="N124" s="65"/>
      <c r="O124" s="65"/>
      <c r="P124" s="65"/>
      <c r="Q124" s="66"/>
      <c r="R124" s="65"/>
    </row>
    <row r="125" spans="1:18" ht="30" hidden="1" customHeight="1" x14ac:dyDescent="0.25">
      <c r="A125" s="58"/>
      <c r="B125" s="51"/>
      <c r="C125" s="51"/>
      <c r="D125" s="27"/>
      <c r="E125" s="27"/>
      <c r="F125" s="27"/>
      <c r="G125" s="27"/>
      <c r="H125" s="27"/>
      <c r="I125" s="51"/>
      <c r="J125" s="51"/>
      <c r="K125" s="51"/>
      <c r="L125" s="51"/>
      <c r="M125" s="64"/>
      <c r="N125" s="65"/>
      <c r="O125" s="65"/>
      <c r="P125" s="65"/>
      <c r="Q125" s="66"/>
      <c r="R125" s="65"/>
    </row>
    <row r="126" spans="1:18" ht="30" hidden="1" customHeight="1" x14ac:dyDescent="0.25">
      <c r="A126" s="58"/>
      <c r="B126" s="51"/>
      <c r="C126" s="51"/>
      <c r="D126" s="27"/>
      <c r="E126" s="27"/>
      <c r="F126" s="27"/>
      <c r="G126" s="27"/>
      <c r="H126" s="27"/>
      <c r="I126" s="51"/>
      <c r="J126" s="51"/>
      <c r="K126" s="51"/>
      <c r="L126" s="51"/>
      <c r="M126" s="64"/>
      <c r="N126" s="65"/>
      <c r="O126" s="65"/>
      <c r="P126" s="65"/>
      <c r="Q126" s="66"/>
      <c r="R126" s="65"/>
    </row>
    <row r="127" spans="1:18" ht="30" hidden="1" customHeight="1" x14ac:dyDescent="0.25">
      <c r="A127" s="58"/>
      <c r="B127" s="51"/>
      <c r="C127" s="51"/>
      <c r="D127" s="67"/>
      <c r="E127" s="67"/>
      <c r="F127" s="67"/>
      <c r="G127" s="67"/>
      <c r="H127" s="67"/>
      <c r="I127" s="51"/>
      <c r="J127" s="51"/>
      <c r="K127" s="51"/>
      <c r="L127" s="51"/>
      <c r="M127" s="64"/>
      <c r="N127" s="65"/>
      <c r="O127" s="65"/>
      <c r="P127" s="65"/>
      <c r="Q127" s="66"/>
      <c r="R127" s="65"/>
    </row>
    <row r="128" spans="1:18" ht="30" hidden="1" customHeight="1" x14ac:dyDescent="0.25">
      <c r="A128" s="58"/>
      <c r="B128" s="51"/>
      <c r="C128" s="51"/>
      <c r="D128" s="27"/>
      <c r="E128" s="27"/>
      <c r="F128" s="27"/>
      <c r="G128" s="27"/>
      <c r="H128" s="27"/>
      <c r="I128" s="51"/>
      <c r="J128" s="51"/>
      <c r="K128" s="51"/>
      <c r="L128" s="51"/>
      <c r="M128" s="64"/>
      <c r="N128" s="65"/>
      <c r="O128" s="65"/>
      <c r="P128" s="65"/>
      <c r="Q128" s="66"/>
      <c r="R128" s="65"/>
    </row>
    <row r="129" spans="1:20" ht="30" hidden="1" customHeight="1" x14ac:dyDescent="0.25">
      <c r="A129" s="58"/>
      <c r="B129" s="51"/>
      <c r="C129" s="51"/>
      <c r="D129" s="27"/>
      <c r="E129" s="27"/>
      <c r="F129" s="27"/>
      <c r="G129" s="27"/>
      <c r="H129" s="27"/>
      <c r="I129" s="51"/>
      <c r="J129" s="51"/>
      <c r="K129" s="51"/>
      <c r="L129" s="51"/>
      <c r="M129" s="64"/>
      <c r="N129" s="65"/>
      <c r="O129" s="65"/>
      <c r="P129" s="65"/>
      <c r="Q129" s="66"/>
      <c r="R129" s="65"/>
    </row>
    <row r="130" spans="1:20" ht="30" hidden="1" customHeight="1" x14ac:dyDescent="0.25">
      <c r="A130" s="58"/>
      <c r="B130" s="51"/>
      <c r="C130" s="51"/>
      <c r="D130" s="27"/>
      <c r="E130" s="27"/>
      <c r="F130" s="27"/>
      <c r="G130" s="27"/>
      <c r="H130" s="27"/>
      <c r="I130" s="51"/>
      <c r="J130" s="51"/>
      <c r="K130" s="51"/>
      <c r="L130" s="51"/>
      <c r="M130" s="64"/>
      <c r="N130" s="65"/>
      <c r="O130" s="65"/>
      <c r="P130" s="65"/>
      <c r="Q130" s="66"/>
      <c r="R130" s="65"/>
    </row>
    <row r="131" spans="1:20" ht="30" hidden="1" customHeight="1" x14ac:dyDescent="0.25">
      <c r="A131" s="58"/>
      <c r="B131" s="51"/>
      <c r="C131" s="51"/>
      <c r="D131" s="27"/>
      <c r="E131" s="67"/>
      <c r="F131" s="67"/>
      <c r="G131" s="67"/>
      <c r="H131" s="67"/>
      <c r="I131" s="51"/>
      <c r="J131" s="51"/>
      <c r="K131" s="51"/>
      <c r="L131" s="51"/>
      <c r="M131" s="64"/>
      <c r="N131" s="65"/>
      <c r="O131" s="65"/>
      <c r="P131" s="65"/>
      <c r="Q131" s="66"/>
      <c r="R131" s="65"/>
    </row>
    <row r="132" spans="1:20" ht="30" hidden="1" customHeight="1" x14ac:dyDescent="0.25">
      <c r="A132" s="58"/>
      <c r="B132" s="51"/>
      <c r="C132" s="51"/>
      <c r="D132" s="27"/>
      <c r="E132" s="27"/>
      <c r="F132" s="27"/>
      <c r="G132" s="27"/>
      <c r="H132" s="27"/>
      <c r="I132" s="51"/>
      <c r="J132" s="51"/>
      <c r="K132" s="51"/>
      <c r="L132" s="51"/>
      <c r="M132" s="64"/>
      <c r="N132" s="65"/>
      <c r="O132" s="65"/>
      <c r="P132" s="65"/>
      <c r="Q132" s="66"/>
      <c r="R132" s="65"/>
    </row>
    <row r="133" spans="1:20" ht="30" hidden="1" customHeight="1" x14ac:dyDescent="0.25">
      <c r="A133" s="58"/>
      <c r="B133" s="51"/>
      <c r="C133" s="51"/>
      <c r="D133" s="27"/>
      <c r="E133" s="27"/>
      <c r="F133" s="27"/>
      <c r="G133" s="27"/>
      <c r="H133" s="27"/>
      <c r="I133" s="51"/>
      <c r="J133" s="51"/>
      <c r="K133" s="51"/>
      <c r="L133" s="51"/>
      <c r="M133" s="64"/>
      <c r="N133" s="65"/>
      <c r="O133" s="65"/>
      <c r="P133" s="65"/>
      <c r="Q133" s="66"/>
      <c r="R133" s="65"/>
    </row>
    <row r="134" spans="1:20" ht="30" hidden="1" customHeight="1" x14ac:dyDescent="0.25">
      <c r="A134" s="58"/>
      <c r="B134" s="51"/>
      <c r="C134" s="51"/>
      <c r="D134" s="68"/>
      <c r="E134" s="68"/>
      <c r="F134" s="68"/>
      <c r="G134" s="68"/>
      <c r="H134" s="68"/>
      <c r="I134" s="51"/>
      <c r="J134" s="51"/>
      <c r="K134" s="51"/>
      <c r="L134" s="51"/>
      <c r="M134" s="64"/>
      <c r="N134" s="65"/>
      <c r="O134" s="65"/>
      <c r="P134" s="65"/>
      <c r="Q134" s="66"/>
      <c r="R134" s="65"/>
    </row>
    <row r="135" spans="1:20" ht="60" hidden="1" customHeight="1" x14ac:dyDescent="0.25">
      <c r="A135" s="58"/>
      <c r="B135" s="51"/>
      <c r="C135" s="51"/>
      <c r="D135" s="27"/>
      <c r="E135" s="27"/>
      <c r="F135" s="27"/>
      <c r="G135" s="27"/>
      <c r="H135" s="27"/>
      <c r="I135" s="51"/>
      <c r="J135" s="51"/>
      <c r="K135" s="51"/>
      <c r="L135" s="51"/>
      <c r="M135" s="64"/>
      <c r="N135" s="65"/>
      <c r="O135" s="65"/>
      <c r="P135" s="65"/>
      <c r="Q135" s="66"/>
      <c r="R135" s="65"/>
      <c r="S135" s="23"/>
      <c r="T135" s="23"/>
    </row>
    <row r="136" spans="1:20" ht="60" hidden="1" customHeight="1" x14ac:dyDescent="0.25">
      <c r="A136" s="58"/>
      <c r="B136" s="51"/>
      <c r="C136" s="51"/>
      <c r="D136" s="67"/>
      <c r="E136" s="67"/>
      <c r="F136" s="67"/>
      <c r="G136" s="67"/>
      <c r="H136" s="67"/>
      <c r="I136" s="51"/>
      <c r="J136" s="51"/>
      <c r="K136" s="51"/>
      <c r="L136" s="51"/>
      <c r="M136" s="64"/>
      <c r="N136" s="65"/>
      <c r="O136" s="65"/>
      <c r="P136" s="65"/>
      <c r="Q136" s="66"/>
      <c r="R136" s="65"/>
      <c r="S136" s="22"/>
      <c r="T136" s="22"/>
    </row>
    <row r="137" spans="1:20" ht="15" hidden="1" customHeight="1" x14ac:dyDescent="0.25">
      <c r="A137" s="58"/>
      <c r="B137" s="51"/>
      <c r="C137" s="51"/>
      <c r="D137" s="67"/>
      <c r="E137" s="67"/>
      <c r="F137" s="67"/>
      <c r="G137" s="67"/>
      <c r="H137" s="67"/>
      <c r="I137" s="51"/>
      <c r="J137" s="51"/>
      <c r="K137" s="51"/>
      <c r="L137" s="51"/>
      <c r="M137" s="64"/>
      <c r="N137" s="65"/>
      <c r="O137" s="65"/>
      <c r="P137" s="65"/>
      <c r="Q137" s="66"/>
      <c r="R137" s="65"/>
    </row>
    <row r="138" spans="1:20" ht="30" hidden="1" customHeight="1" x14ac:dyDescent="0.25">
      <c r="A138" s="58"/>
      <c r="B138" s="51"/>
      <c r="C138" s="51"/>
      <c r="D138" s="68"/>
      <c r="E138" s="68"/>
      <c r="F138" s="68"/>
      <c r="G138" s="68"/>
      <c r="H138" s="68"/>
      <c r="I138" s="51"/>
      <c r="J138" s="51"/>
      <c r="K138" s="51"/>
      <c r="L138" s="51"/>
      <c r="M138" s="64"/>
      <c r="N138" s="65"/>
      <c r="O138" s="65"/>
      <c r="P138" s="65"/>
      <c r="Q138" s="66"/>
      <c r="R138" s="65"/>
    </row>
    <row r="139" spans="1:20" ht="19.5" hidden="1" x14ac:dyDescent="0.25">
      <c r="A139" s="58"/>
      <c r="B139" s="51"/>
      <c r="C139" s="51"/>
      <c r="D139" s="68"/>
      <c r="E139" s="68"/>
      <c r="F139" s="68"/>
      <c r="G139" s="68"/>
      <c r="H139" s="68"/>
      <c r="I139" s="72"/>
      <c r="J139" s="51"/>
      <c r="K139" s="51"/>
      <c r="L139" s="51"/>
      <c r="M139" s="64"/>
      <c r="N139" s="65"/>
      <c r="O139" s="65"/>
      <c r="P139" s="65"/>
      <c r="Q139" s="66"/>
      <c r="R139" s="65"/>
    </row>
    <row r="140" spans="1:20" ht="31.5" hidden="1" x14ac:dyDescent="0.25">
      <c r="A140" s="58"/>
      <c r="B140" s="51"/>
      <c r="C140" s="51"/>
      <c r="D140" s="68"/>
      <c r="E140" s="68"/>
      <c r="F140" s="68"/>
      <c r="G140" s="68"/>
      <c r="H140" s="68"/>
      <c r="I140" s="72"/>
      <c r="J140" s="51"/>
      <c r="K140" s="51"/>
      <c r="L140" s="51"/>
      <c r="M140" s="73"/>
      <c r="N140" s="74"/>
      <c r="O140" s="74"/>
      <c r="P140" s="74"/>
      <c r="Q140" s="75"/>
      <c r="R140" s="74"/>
    </row>
    <row r="141" spans="1:20" hidden="1" x14ac:dyDescent="0.2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</row>
    <row r="142" spans="1:20" hidden="1" x14ac:dyDescent="0.25">
      <c r="A142" s="71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71"/>
    </row>
    <row r="143" spans="1:20" hidden="1" x14ac:dyDescent="0.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</row>
    <row r="144" spans="1:20" hidden="1" x14ac:dyDescent="0.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1:18" ht="12" hidden="1" customHeight="1" x14ac:dyDescent="0.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</row>
    <row r="146" spans="1:18" ht="12.75" hidden="1" customHeight="1" x14ac:dyDescent="0.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</row>
    <row r="147" spans="1:18" ht="11.25" hidden="1" customHeight="1" x14ac:dyDescent="0.25"/>
    <row r="148" spans="1:18" ht="12.75" hidden="1" customHeight="1" x14ac:dyDescent="0.25"/>
    <row r="149" spans="1:18" hidden="1" x14ac:dyDescent="0.25"/>
    <row r="150" spans="1:18" hidden="1" x14ac:dyDescent="0.25"/>
    <row r="151" spans="1:18" hidden="1" x14ac:dyDescent="0.25"/>
    <row r="152" spans="1:18" hidden="1" x14ac:dyDescent="0.25"/>
    <row r="153" spans="1:18" hidden="1" x14ac:dyDescent="0.25"/>
    <row r="154" spans="1:18" hidden="1" x14ac:dyDescent="0.25"/>
    <row r="155" spans="1:18" hidden="1" x14ac:dyDescent="0.25"/>
  </sheetData>
  <mergeCells count="165">
    <mergeCell ref="A68:L68"/>
    <mergeCell ref="M68:R68"/>
    <mergeCell ref="A69:R69"/>
    <mergeCell ref="A70:Q70"/>
    <mergeCell ref="A65:L65"/>
    <mergeCell ref="M65:R65"/>
    <mergeCell ref="A66:L66"/>
    <mergeCell ref="M66:R66"/>
    <mergeCell ref="A67:L67"/>
    <mergeCell ref="M67:R67"/>
    <mergeCell ref="A62:L62"/>
    <mergeCell ref="N62:P62"/>
    <mergeCell ref="A63:L63"/>
    <mergeCell ref="N63:P63"/>
    <mergeCell ref="A64:L64"/>
    <mergeCell ref="N64:P64"/>
    <mergeCell ref="A59:E59"/>
    <mergeCell ref="F59:L59"/>
    <mergeCell ref="M59:P59"/>
    <mergeCell ref="Q59:R59"/>
    <mergeCell ref="A60:R60"/>
    <mergeCell ref="A61:L61"/>
    <mergeCell ref="M61:P61"/>
    <mergeCell ref="Q61:R61"/>
    <mergeCell ref="A57:E57"/>
    <mergeCell ref="F57:L57"/>
    <mergeCell ref="M57:P57"/>
    <mergeCell ref="Q57:R57"/>
    <mergeCell ref="A58:E58"/>
    <mergeCell ref="F58:L58"/>
    <mergeCell ref="M58:P58"/>
    <mergeCell ref="Q58:R58"/>
    <mergeCell ref="A55:E55"/>
    <mergeCell ref="F55:L55"/>
    <mergeCell ref="M55:P55"/>
    <mergeCell ref="Q55:R55"/>
    <mergeCell ref="A56:E56"/>
    <mergeCell ref="F56:L56"/>
    <mergeCell ref="M56:P56"/>
    <mergeCell ref="Q56:R56"/>
    <mergeCell ref="A53:E53"/>
    <mergeCell ref="F53:L53"/>
    <mergeCell ref="M53:P53"/>
    <mergeCell ref="Q53:R53"/>
    <mergeCell ref="A54:E54"/>
    <mergeCell ref="F54:L54"/>
    <mergeCell ref="M54:P54"/>
    <mergeCell ref="Q54:R54"/>
    <mergeCell ref="A51:E51"/>
    <mergeCell ref="F51:L51"/>
    <mergeCell ref="M51:P51"/>
    <mergeCell ref="Q51:R51"/>
    <mergeCell ref="A52:E52"/>
    <mergeCell ref="F52:L52"/>
    <mergeCell ref="M52:P52"/>
    <mergeCell ref="Q52:R52"/>
    <mergeCell ref="A49:E49"/>
    <mergeCell ref="F49:L49"/>
    <mergeCell ref="M49:P49"/>
    <mergeCell ref="Q49:R49"/>
    <mergeCell ref="A50:E50"/>
    <mergeCell ref="F50:L50"/>
    <mergeCell ref="M50:P50"/>
    <mergeCell ref="Q50:R50"/>
    <mergeCell ref="A47:E47"/>
    <mergeCell ref="F47:L47"/>
    <mergeCell ref="M47:P47"/>
    <mergeCell ref="Q47:R47"/>
    <mergeCell ref="A48:E48"/>
    <mergeCell ref="F48:L48"/>
    <mergeCell ref="M48:P48"/>
    <mergeCell ref="Q48:R48"/>
    <mergeCell ref="A45:E45"/>
    <mergeCell ref="F45:L45"/>
    <mergeCell ref="M45:P45"/>
    <mergeCell ref="Q45:R45"/>
    <mergeCell ref="A46:E46"/>
    <mergeCell ref="F46:L46"/>
    <mergeCell ref="M46:P46"/>
    <mergeCell ref="Q46:R46"/>
    <mergeCell ref="A43:E43"/>
    <mergeCell ref="F43:L43"/>
    <mergeCell ref="M43:P43"/>
    <mergeCell ref="Q43:R43"/>
    <mergeCell ref="A44:E44"/>
    <mergeCell ref="F44:L44"/>
    <mergeCell ref="M44:P44"/>
    <mergeCell ref="Q44:R44"/>
    <mergeCell ref="A40:D40"/>
    <mergeCell ref="F40:R40"/>
    <mergeCell ref="A41:L41"/>
    <mergeCell ref="M41:R41"/>
    <mergeCell ref="A42:L42"/>
    <mergeCell ref="M42:R42"/>
    <mergeCell ref="B31:C31"/>
    <mergeCell ref="D31:L31"/>
    <mergeCell ref="M31:R31"/>
    <mergeCell ref="A32:R32"/>
    <mergeCell ref="A33:Q33"/>
    <mergeCell ref="E34:N39"/>
    <mergeCell ref="O35:R37"/>
    <mergeCell ref="O38:R39"/>
    <mergeCell ref="B29:C29"/>
    <mergeCell ref="D29:L29"/>
    <mergeCell ref="M29:R29"/>
    <mergeCell ref="B30:C30"/>
    <mergeCell ref="D30:L30"/>
    <mergeCell ref="M30:R30"/>
    <mergeCell ref="B27:C27"/>
    <mergeCell ref="D27:L27"/>
    <mergeCell ref="M27:R27"/>
    <mergeCell ref="B28:C28"/>
    <mergeCell ref="D28:L28"/>
    <mergeCell ref="M28:R28"/>
    <mergeCell ref="B24:C24"/>
    <mergeCell ref="D24:L24"/>
    <mergeCell ref="M24:R24"/>
    <mergeCell ref="A25:R25"/>
    <mergeCell ref="B26:C26"/>
    <mergeCell ref="D26:L26"/>
    <mergeCell ref="M26:R26"/>
    <mergeCell ref="B22:C22"/>
    <mergeCell ref="D22:L22"/>
    <mergeCell ref="M22:R22"/>
    <mergeCell ref="B23:C23"/>
    <mergeCell ref="D23:L23"/>
    <mergeCell ref="M23:R23"/>
    <mergeCell ref="B20:C20"/>
    <mergeCell ref="D20:L20"/>
    <mergeCell ref="M20:R20"/>
    <mergeCell ref="B21:C21"/>
    <mergeCell ref="D21:L21"/>
    <mergeCell ref="M21:R21"/>
    <mergeCell ref="B17:C17"/>
    <mergeCell ref="D17:L17"/>
    <mergeCell ref="M17:R17"/>
    <mergeCell ref="A18:R18"/>
    <mergeCell ref="B19:C19"/>
    <mergeCell ref="D19:L19"/>
    <mergeCell ref="M19:R19"/>
    <mergeCell ref="B15:C15"/>
    <mergeCell ref="D15:L15"/>
    <mergeCell ref="M15:R15"/>
    <mergeCell ref="B16:C16"/>
    <mergeCell ref="D16:L16"/>
    <mergeCell ref="M16:R16"/>
    <mergeCell ref="B14:C14"/>
    <mergeCell ref="D14:L14"/>
    <mergeCell ref="M14:R14"/>
    <mergeCell ref="A10:L10"/>
    <mergeCell ref="M10:R10"/>
    <mergeCell ref="A11:R11"/>
    <mergeCell ref="B12:C12"/>
    <mergeCell ref="D12:L12"/>
    <mergeCell ref="M12:R12"/>
    <mergeCell ref="E2:N7"/>
    <mergeCell ref="O3:R5"/>
    <mergeCell ref="O6:R7"/>
    <mergeCell ref="A8:D8"/>
    <mergeCell ref="F8:R8"/>
    <mergeCell ref="A9:L9"/>
    <mergeCell ref="M9:R9"/>
    <mergeCell ref="B13:C13"/>
    <mergeCell ref="D13:L13"/>
    <mergeCell ref="M13:R13"/>
  </mergeCells>
  <conditionalFormatting sqref="M53:R53">
    <cfRule type="cellIs" dxfId="9" priority="3" operator="equal">
      <formula>0</formula>
    </cfRule>
  </conditionalFormatting>
  <conditionalFormatting sqref="M55:R55">
    <cfRule type="cellIs" dxfId="8" priority="2" operator="equal">
      <formula>0</formula>
    </cfRule>
  </conditionalFormatting>
  <conditionalFormatting sqref="M45:R45 M57:R57 M59:R59">
    <cfRule type="cellIs" dxfId="7" priority="1" operator="equal">
      <formula>0</formula>
    </cfRule>
  </conditionalFormatting>
  <dataValidations count="1">
    <dataValidation type="list" allowBlank="1" showInputMessage="1" showErrorMessage="1" sqref="I75 I116" xr:uid="{00000000-0002-0000-0400-000000000000}">
      <formula1>$Z$3:$Z$10</formula1>
    </dataValidation>
  </dataValidations>
  <printOptions horizontalCentered="1"/>
  <pageMargins left="0.4" right="0.4" top="0.4" bottom="0.4" header="0" footer="0"/>
  <pageSetup scale="76" fitToHeight="2" orientation="portrait" r:id="rId1"/>
  <rowBreaks count="1" manualBreakCount="1">
    <brk id="33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9"/>
  <sheetViews>
    <sheetView showGridLines="0" zoomScaleNormal="100" workbookViewId="0">
      <selection activeCell="N33" sqref="N33:P33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1" width="3.7109375" customWidth="1"/>
    <col min="12" max="12" width="4.4257812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ht="20.25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90" t="s">
        <v>83</v>
      </c>
      <c r="P3" s="207"/>
      <c r="Q3" s="207"/>
      <c r="R3" s="208"/>
    </row>
    <row r="4" spans="1:18" ht="1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9"/>
      <c r="P4" s="209"/>
      <c r="Q4" s="209"/>
      <c r="R4" s="208"/>
    </row>
    <row r="5" spans="1:18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9"/>
      <c r="P5" s="209"/>
      <c r="Q5" s="209"/>
      <c r="R5" s="208"/>
    </row>
    <row r="6" spans="1:18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7"/>
      <c r="P6" s="207"/>
      <c r="Q6" s="207"/>
      <c r="R6" s="208"/>
    </row>
    <row r="7" spans="1:18" ht="15.75" customHeight="1" x14ac:dyDescent="0.25">
      <c r="A7" s="5"/>
      <c r="B7" s="9"/>
      <c r="C7" s="9"/>
      <c r="D7" s="9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9"/>
      <c r="P7" s="209"/>
      <c r="Q7" s="209"/>
      <c r="R7" s="208"/>
    </row>
    <row r="8" spans="1:18" ht="23.25" x14ac:dyDescent="0.35">
      <c r="A8" s="210" t="s">
        <v>2</v>
      </c>
      <c r="B8" s="211"/>
      <c r="C8" s="211"/>
      <c r="D8" s="211"/>
      <c r="E8" s="150">
        <f>'Missouri Cover'!$BP$2</f>
        <v>2025</v>
      </c>
      <c r="F8" s="377" t="s">
        <v>84</v>
      </c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9"/>
    </row>
    <row r="9" spans="1:18" ht="18" customHeight="1" x14ac:dyDescent="0.25">
      <c r="A9" s="198" t="s">
        <v>3</v>
      </c>
      <c r="B9" s="199"/>
      <c r="C9" s="199"/>
      <c r="D9" s="199"/>
      <c r="E9" s="199"/>
      <c r="F9" s="199"/>
      <c r="G9" s="200"/>
      <c r="H9" s="200"/>
      <c r="I9" s="199"/>
      <c r="J9" s="199"/>
      <c r="K9" s="199"/>
      <c r="L9" s="201"/>
      <c r="M9" s="202" t="s">
        <v>4</v>
      </c>
      <c r="N9" s="180"/>
      <c r="O9" s="180"/>
      <c r="P9" s="180"/>
      <c r="Q9" s="180"/>
      <c r="R9" s="181"/>
    </row>
    <row r="10" spans="1:18" ht="30" customHeight="1" x14ac:dyDescent="0.25">
      <c r="A10" s="215" t="str">
        <f>IF('Missouri Cover'!$H$38="","",'Missouri Cover'!$H$38)</f>
        <v/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7"/>
      <c r="M10" s="218" t="str">
        <f>'Missouri Cover'!$AM$38</f>
        <v/>
      </c>
      <c r="N10" s="219"/>
      <c r="O10" s="219"/>
      <c r="P10" s="219"/>
      <c r="Q10" s="219"/>
      <c r="R10" s="220"/>
    </row>
    <row r="11" spans="1:18" ht="18" customHeight="1" x14ac:dyDescent="0.25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3"/>
    </row>
    <row r="12" spans="1:18" ht="60" customHeight="1" x14ac:dyDescent="0.25">
      <c r="A12" s="76" t="s">
        <v>71</v>
      </c>
      <c r="B12" s="446" t="s">
        <v>85</v>
      </c>
      <c r="C12" s="447"/>
      <c r="D12" s="448"/>
      <c r="E12" s="77" t="s">
        <v>86</v>
      </c>
      <c r="F12" s="449" t="s">
        <v>87</v>
      </c>
      <c r="G12" s="374"/>
      <c r="H12" s="450" t="s">
        <v>88</v>
      </c>
      <c r="I12" s="451"/>
      <c r="J12" s="452" t="s">
        <v>89</v>
      </c>
      <c r="K12" s="452"/>
      <c r="L12" s="453"/>
      <c r="M12" s="77" t="s">
        <v>90</v>
      </c>
      <c r="N12" s="450" t="s">
        <v>91</v>
      </c>
      <c r="O12" s="454"/>
      <c r="P12" s="455"/>
      <c r="Q12" s="77" t="s">
        <v>92</v>
      </c>
      <c r="R12" s="77" t="s">
        <v>93</v>
      </c>
    </row>
    <row r="13" spans="1:18" ht="30" customHeight="1" x14ac:dyDescent="0.25">
      <c r="A13" s="78" t="s">
        <v>45</v>
      </c>
      <c r="B13" s="456"/>
      <c r="C13" s="457"/>
      <c r="D13" s="458"/>
      <c r="E13" s="79"/>
      <c r="F13" s="459"/>
      <c r="G13" s="460"/>
      <c r="H13" s="461"/>
      <c r="I13" s="462"/>
      <c r="J13" s="463"/>
      <c r="K13" s="464"/>
      <c r="L13" s="465"/>
      <c r="M13" s="80"/>
      <c r="N13" s="461"/>
      <c r="O13" s="466"/>
      <c r="P13" s="467"/>
      <c r="Q13" s="81"/>
      <c r="R13" s="81"/>
    </row>
    <row r="14" spans="1:18" ht="30" customHeight="1" x14ac:dyDescent="0.25">
      <c r="A14" s="78" t="s">
        <v>46</v>
      </c>
      <c r="B14" s="468"/>
      <c r="C14" s="469"/>
      <c r="D14" s="469"/>
      <c r="E14" s="82"/>
      <c r="F14" s="470"/>
      <c r="G14" s="471"/>
      <c r="H14" s="472"/>
      <c r="I14" s="472"/>
      <c r="J14" s="473"/>
      <c r="K14" s="473"/>
      <c r="L14" s="473"/>
      <c r="M14" s="83"/>
      <c r="N14" s="472"/>
      <c r="O14" s="474"/>
      <c r="P14" s="474"/>
      <c r="Q14" s="84"/>
      <c r="R14" s="84"/>
    </row>
    <row r="15" spans="1:18" ht="30" customHeight="1" x14ac:dyDescent="0.25">
      <c r="A15" s="78" t="s">
        <v>47</v>
      </c>
      <c r="B15" s="468"/>
      <c r="C15" s="469"/>
      <c r="D15" s="469"/>
      <c r="E15" s="82"/>
      <c r="F15" s="470"/>
      <c r="G15" s="471"/>
      <c r="H15" s="472"/>
      <c r="I15" s="472"/>
      <c r="J15" s="473"/>
      <c r="K15" s="473"/>
      <c r="L15" s="473"/>
      <c r="M15" s="83"/>
      <c r="N15" s="472"/>
      <c r="O15" s="474"/>
      <c r="P15" s="474"/>
      <c r="Q15" s="84"/>
      <c r="R15" s="84"/>
    </row>
    <row r="16" spans="1:18" ht="30" customHeight="1" x14ac:dyDescent="0.25">
      <c r="A16" s="78" t="s">
        <v>48</v>
      </c>
      <c r="B16" s="468"/>
      <c r="C16" s="469"/>
      <c r="D16" s="469"/>
      <c r="E16" s="82"/>
      <c r="F16" s="470"/>
      <c r="G16" s="471"/>
      <c r="H16" s="472"/>
      <c r="I16" s="472"/>
      <c r="J16" s="473"/>
      <c r="K16" s="473"/>
      <c r="L16" s="473"/>
      <c r="M16" s="83"/>
      <c r="N16" s="472"/>
      <c r="O16" s="474"/>
      <c r="P16" s="474"/>
      <c r="Q16" s="84"/>
      <c r="R16" s="84"/>
    </row>
    <row r="17" spans="1:18" ht="30" customHeight="1" x14ac:dyDescent="0.25">
      <c r="A17" s="78" t="s">
        <v>49</v>
      </c>
      <c r="B17" s="468"/>
      <c r="C17" s="469"/>
      <c r="D17" s="469"/>
      <c r="E17" s="82"/>
      <c r="F17" s="470"/>
      <c r="G17" s="471"/>
      <c r="H17" s="472"/>
      <c r="I17" s="472"/>
      <c r="J17" s="473"/>
      <c r="K17" s="473"/>
      <c r="L17" s="473"/>
      <c r="M17" s="83"/>
      <c r="N17" s="472"/>
      <c r="O17" s="474"/>
      <c r="P17" s="474"/>
      <c r="Q17" s="84"/>
      <c r="R17" s="84"/>
    </row>
    <row r="18" spans="1:18" ht="30" customHeight="1" x14ac:dyDescent="0.25">
      <c r="A18" s="78" t="s">
        <v>50</v>
      </c>
      <c r="B18" s="468"/>
      <c r="C18" s="469"/>
      <c r="D18" s="469"/>
      <c r="E18" s="82"/>
      <c r="F18" s="470"/>
      <c r="G18" s="471"/>
      <c r="H18" s="472"/>
      <c r="I18" s="472"/>
      <c r="J18" s="473"/>
      <c r="K18" s="473"/>
      <c r="L18" s="473"/>
      <c r="M18" s="83"/>
      <c r="N18" s="472"/>
      <c r="O18" s="474"/>
      <c r="P18" s="474"/>
      <c r="Q18" s="84"/>
      <c r="R18" s="84"/>
    </row>
    <row r="19" spans="1:18" ht="30" customHeight="1" x14ac:dyDescent="0.25">
      <c r="A19" s="78" t="s">
        <v>51</v>
      </c>
      <c r="B19" s="468"/>
      <c r="C19" s="469"/>
      <c r="D19" s="469"/>
      <c r="E19" s="82"/>
      <c r="F19" s="470"/>
      <c r="G19" s="471"/>
      <c r="H19" s="472"/>
      <c r="I19" s="472"/>
      <c r="J19" s="473"/>
      <c r="K19" s="473"/>
      <c r="L19" s="473"/>
      <c r="M19" s="83"/>
      <c r="N19" s="472"/>
      <c r="O19" s="474"/>
      <c r="P19" s="474"/>
      <c r="Q19" s="84"/>
      <c r="R19" s="84"/>
    </row>
    <row r="20" spans="1:18" ht="30" customHeight="1" x14ac:dyDescent="0.25">
      <c r="A20" s="78" t="s">
        <v>52</v>
      </c>
      <c r="B20" s="468"/>
      <c r="C20" s="469"/>
      <c r="D20" s="469"/>
      <c r="E20" s="82"/>
      <c r="F20" s="470"/>
      <c r="G20" s="471"/>
      <c r="H20" s="472"/>
      <c r="I20" s="472"/>
      <c r="J20" s="473"/>
      <c r="K20" s="473"/>
      <c r="L20" s="473"/>
      <c r="M20" s="83"/>
      <c r="N20" s="472"/>
      <c r="O20" s="474"/>
      <c r="P20" s="474"/>
      <c r="Q20" s="84"/>
      <c r="R20" s="84"/>
    </row>
    <row r="21" spans="1:18" ht="30" customHeight="1" x14ac:dyDescent="0.25">
      <c r="A21" s="78" t="s">
        <v>53</v>
      </c>
      <c r="B21" s="468"/>
      <c r="C21" s="469"/>
      <c r="D21" s="469"/>
      <c r="E21" s="82"/>
      <c r="F21" s="470"/>
      <c r="G21" s="471"/>
      <c r="H21" s="472"/>
      <c r="I21" s="472"/>
      <c r="J21" s="473"/>
      <c r="K21" s="473"/>
      <c r="L21" s="473"/>
      <c r="M21" s="83"/>
      <c r="N21" s="472"/>
      <c r="O21" s="474"/>
      <c r="P21" s="474"/>
      <c r="Q21" s="84"/>
      <c r="R21" s="84"/>
    </row>
    <row r="22" spans="1:18" ht="30" customHeight="1" x14ac:dyDescent="0.25">
      <c r="A22" s="78" t="s">
        <v>54</v>
      </c>
      <c r="B22" s="475"/>
      <c r="C22" s="476"/>
      <c r="D22" s="476"/>
      <c r="E22" s="85"/>
      <c r="F22" s="477"/>
      <c r="G22" s="478"/>
      <c r="H22" s="479"/>
      <c r="I22" s="479"/>
      <c r="J22" s="480"/>
      <c r="K22" s="480"/>
      <c r="L22" s="480"/>
      <c r="M22" s="86"/>
      <c r="N22" s="479"/>
      <c r="O22" s="481"/>
      <c r="P22" s="481"/>
      <c r="Q22" s="87"/>
      <c r="R22" s="87"/>
    </row>
    <row r="23" spans="1:18" ht="30" customHeight="1" x14ac:dyDescent="0.25">
      <c r="A23" s="78" t="s">
        <v>55</v>
      </c>
      <c r="B23" s="482" t="s">
        <v>314</v>
      </c>
      <c r="C23" s="483"/>
      <c r="D23" s="484"/>
      <c r="E23" s="88">
        <f>E13+E14+E15+E16+E17+E18+E19+E20+E21+E22</f>
        <v>0</v>
      </c>
      <c r="F23" s="485">
        <f>F13+F14+F15+F16+F17+F18+F19+F20+F21+F22</f>
        <v>0</v>
      </c>
      <c r="G23" s="486"/>
      <c r="H23" s="487"/>
      <c r="I23" s="488"/>
      <c r="J23" s="489">
        <f t="shared" ref="J23:L23" si="0">J13+J14+J15+J16+J17+J18+J19+J20+J21+J22</f>
        <v>0</v>
      </c>
      <c r="K23" s="489">
        <f t="shared" si="0"/>
        <v>0</v>
      </c>
      <c r="L23" s="489">
        <f t="shared" si="0"/>
        <v>0</v>
      </c>
      <c r="M23" s="89"/>
      <c r="N23" s="490"/>
      <c r="O23" s="491"/>
      <c r="P23" s="492"/>
      <c r="Q23" s="88">
        <f>Q13+Q14+Q15+Q16+Q17+Q18+Q19+Q20+Q21+Q22</f>
        <v>0</v>
      </c>
      <c r="R23" s="88">
        <f>R13+R14+R15+R16+R17+R18+R19+R20+R21+R22</f>
        <v>0</v>
      </c>
    </row>
    <row r="24" spans="1:18" ht="60" customHeight="1" x14ac:dyDescent="0.25">
      <c r="A24" s="76" t="s">
        <v>71</v>
      </c>
      <c r="B24" s="446" t="s">
        <v>94</v>
      </c>
      <c r="C24" s="447"/>
      <c r="D24" s="448"/>
      <c r="E24" s="90" t="s">
        <v>86</v>
      </c>
      <c r="F24" s="449" t="s">
        <v>87</v>
      </c>
      <c r="G24" s="374"/>
      <c r="H24" s="493" t="s">
        <v>88</v>
      </c>
      <c r="I24" s="451"/>
      <c r="J24" s="494" t="s">
        <v>95</v>
      </c>
      <c r="K24" s="452"/>
      <c r="L24" s="453"/>
      <c r="M24" s="77" t="s">
        <v>90</v>
      </c>
      <c r="N24" s="450" t="s">
        <v>91</v>
      </c>
      <c r="O24" s="454"/>
      <c r="P24" s="455"/>
      <c r="Q24" s="77" t="s">
        <v>92</v>
      </c>
      <c r="R24" s="77" t="s">
        <v>93</v>
      </c>
    </row>
    <row r="25" spans="1:18" ht="30" customHeight="1" x14ac:dyDescent="0.25">
      <c r="A25" s="78" t="s">
        <v>56</v>
      </c>
      <c r="B25" s="456"/>
      <c r="C25" s="457"/>
      <c r="D25" s="458"/>
      <c r="E25" s="79"/>
      <c r="F25" s="459"/>
      <c r="G25" s="460"/>
      <c r="H25" s="461"/>
      <c r="I25" s="462"/>
      <c r="J25" s="463"/>
      <c r="K25" s="464"/>
      <c r="L25" s="465"/>
      <c r="M25" s="80"/>
      <c r="N25" s="461"/>
      <c r="O25" s="466"/>
      <c r="P25" s="467"/>
      <c r="Q25" s="84"/>
      <c r="R25" s="84"/>
    </row>
    <row r="26" spans="1:18" ht="30" customHeight="1" x14ac:dyDescent="0.25">
      <c r="A26" s="78" t="s">
        <v>57</v>
      </c>
      <c r="B26" s="468"/>
      <c r="C26" s="469"/>
      <c r="D26" s="469"/>
      <c r="E26" s="82"/>
      <c r="F26" s="470"/>
      <c r="G26" s="471"/>
      <c r="H26" s="472"/>
      <c r="I26" s="472"/>
      <c r="J26" s="473"/>
      <c r="K26" s="473"/>
      <c r="L26" s="473"/>
      <c r="M26" s="83"/>
      <c r="N26" s="472"/>
      <c r="O26" s="474"/>
      <c r="P26" s="474"/>
      <c r="Q26" s="84"/>
      <c r="R26" s="84"/>
    </row>
    <row r="27" spans="1:18" ht="30" customHeight="1" x14ac:dyDescent="0.25">
      <c r="A27" s="78" t="s">
        <v>58</v>
      </c>
      <c r="B27" s="468"/>
      <c r="C27" s="469"/>
      <c r="D27" s="469"/>
      <c r="E27" s="82"/>
      <c r="F27" s="470"/>
      <c r="G27" s="471"/>
      <c r="H27" s="472"/>
      <c r="I27" s="472"/>
      <c r="J27" s="473"/>
      <c r="K27" s="473"/>
      <c r="L27" s="473"/>
      <c r="M27" s="83"/>
      <c r="N27" s="472"/>
      <c r="O27" s="474"/>
      <c r="P27" s="474"/>
      <c r="Q27" s="84"/>
      <c r="R27" s="84"/>
    </row>
    <row r="28" spans="1:18" ht="30" customHeight="1" x14ac:dyDescent="0.25">
      <c r="A28" s="78" t="s">
        <v>59</v>
      </c>
      <c r="B28" s="468"/>
      <c r="C28" s="469"/>
      <c r="D28" s="469"/>
      <c r="E28" s="82"/>
      <c r="F28" s="470"/>
      <c r="G28" s="471"/>
      <c r="H28" s="472"/>
      <c r="I28" s="472"/>
      <c r="J28" s="473"/>
      <c r="K28" s="473"/>
      <c r="L28" s="473"/>
      <c r="M28" s="83"/>
      <c r="N28" s="472"/>
      <c r="O28" s="474"/>
      <c r="P28" s="474"/>
      <c r="Q28" s="84"/>
      <c r="R28" s="84"/>
    </row>
    <row r="29" spans="1:18" ht="30" customHeight="1" x14ac:dyDescent="0.25">
      <c r="A29" s="78" t="s">
        <v>60</v>
      </c>
      <c r="B29" s="468"/>
      <c r="C29" s="469"/>
      <c r="D29" s="469"/>
      <c r="E29" s="82"/>
      <c r="F29" s="470"/>
      <c r="G29" s="471"/>
      <c r="H29" s="472"/>
      <c r="I29" s="472"/>
      <c r="J29" s="473"/>
      <c r="K29" s="473"/>
      <c r="L29" s="473"/>
      <c r="M29" s="83"/>
      <c r="N29" s="472"/>
      <c r="O29" s="474"/>
      <c r="P29" s="474"/>
      <c r="Q29" s="84"/>
      <c r="R29" s="84"/>
    </row>
    <row r="30" spans="1:18" ht="30.75" customHeight="1" x14ac:dyDescent="0.25">
      <c r="A30" s="78" t="s">
        <v>61</v>
      </c>
      <c r="B30" s="468"/>
      <c r="C30" s="469"/>
      <c r="D30" s="469"/>
      <c r="E30" s="82"/>
      <c r="F30" s="470"/>
      <c r="G30" s="471"/>
      <c r="H30" s="472"/>
      <c r="I30" s="472"/>
      <c r="J30" s="473"/>
      <c r="K30" s="473"/>
      <c r="L30" s="473"/>
      <c r="M30" s="83"/>
      <c r="N30" s="472"/>
      <c r="O30" s="474"/>
      <c r="P30" s="474"/>
      <c r="Q30" s="84"/>
      <c r="R30" s="84"/>
    </row>
    <row r="31" spans="1:18" ht="30" customHeight="1" x14ac:dyDescent="0.25">
      <c r="A31" s="78" t="s">
        <v>62</v>
      </c>
      <c r="B31" s="468"/>
      <c r="C31" s="469"/>
      <c r="D31" s="469"/>
      <c r="E31" s="82"/>
      <c r="F31" s="470"/>
      <c r="G31" s="471"/>
      <c r="H31" s="472"/>
      <c r="I31" s="472"/>
      <c r="J31" s="473"/>
      <c r="K31" s="473"/>
      <c r="L31" s="473"/>
      <c r="M31" s="83"/>
      <c r="N31" s="472"/>
      <c r="O31" s="474"/>
      <c r="P31" s="474"/>
      <c r="Q31" s="84"/>
      <c r="R31" s="84"/>
    </row>
    <row r="32" spans="1:18" ht="30" customHeight="1" x14ac:dyDescent="0.25">
      <c r="A32" s="78" t="s">
        <v>63</v>
      </c>
      <c r="B32" s="468"/>
      <c r="C32" s="469"/>
      <c r="D32" s="469"/>
      <c r="E32" s="82"/>
      <c r="F32" s="470"/>
      <c r="G32" s="471"/>
      <c r="H32" s="472"/>
      <c r="I32" s="472"/>
      <c r="J32" s="473"/>
      <c r="K32" s="473"/>
      <c r="L32" s="473"/>
      <c r="M32" s="83"/>
      <c r="N32" s="472"/>
      <c r="O32" s="474"/>
      <c r="P32" s="474"/>
      <c r="Q32" s="84"/>
      <c r="R32" s="84"/>
    </row>
    <row r="33" spans="1:18" ht="30" customHeight="1" x14ac:dyDescent="0.25">
      <c r="A33" s="78" t="s">
        <v>64</v>
      </c>
      <c r="B33" s="468"/>
      <c r="C33" s="469"/>
      <c r="D33" s="469"/>
      <c r="E33" s="82"/>
      <c r="F33" s="470"/>
      <c r="G33" s="471"/>
      <c r="H33" s="472"/>
      <c r="I33" s="472"/>
      <c r="J33" s="473"/>
      <c r="K33" s="473"/>
      <c r="L33" s="473"/>
      <c r="M33" s="83"/>
      <c r="N33" s="472"/>
      <c r="O33" s="474"/>
      <c r="P33" s="474"/>
      <c r="Q33" s="84"/>
      <c r="R33" s="84"/>
    </row>
    <row r="34" spans="1:18" ht="30" customHeight="1" x14ac:dyDescent="0.25">
      <c r="A34" s="78" t="s">
        <v>65</v>
      </c>
      <c r="B34" s="475"/>
      <c r="C34" s="476"/>
      <c r="D34" s="476"/>
      <c r="E34" s="85"/>
      <c r="F34" s="477"/>
      <c r="G34" s="478"/>
      <c r="H34" s="479"/>
      <c r="I34" s="479"/>
      <c r="J34" s="480"/>
      <c r="K34" s="480"/>
      <c r="L34" s="480"/>
      <c r="M34" s="86"/>
      <c r="N34" s="479"/>
      <c r="O34" s="481"/>
      <c r="P34" s="481"/>
      <c r="Q34" s="84"/>
      <c r="R34" s="84"/>
    </row>
    <row r="35" spans="1:18" ht="30" customHeight="1" x14ac:dyDescent="0.25">
      <c r="A35" s="78" t="s">
        <v>66</v>
      </c>
      <c r="B35" s="482" t="s">
        <v>314</v>
      </c>
      <c r="C35" s="483"/>
      <c r="D35" s="484"/>
      <c r="E35" s="88">
        <f>E25+E26+E27+E28+E29+E30+E31+E32+E33+E34</f>
        <v>0</v>
      </c>
      <c r="F35" s="485">
        <f>F25+F26+F27+F28+F29+F30+F31+F32+F33+F34</f>
        <v>0</v>
      </c>
      <c r="G35" s="486"/>
      <c r="H35" s="487"/>
      <c r="I35" s="488"/>
      <c r="J35" s="489">
        <f t="shared" ref="J35:L35" si="1">J25+J26+J27+J28+J29+J30+J31+J32+J33+J34</f>
        <v>0</v>
      </c>
      <c r="K35" s="489">
        <f t="shared" si="1"/>
        <v>0</v>
      </c>
      <c r="L35" s="489">
        <f t="shared" si="1"/>
        <v>0</v>
      </c>
      <c r="M35" s="89"/>
      <c r="N35" s="490"/>
      <c r="O35" s="491"/>
      <c r="P35" s="492"/>
      <c r="Q35" s="88">
        <f>Q25+Q26+Q27+Q28+Q29+Q30+Q31+Q32+Q33+Q34</f>
        <v>0</v>
      </c>
      <c r="R35" s="88">
        <f>R25+R26+R27+R28+R29+R30+R31+R32+R33+R34</f>
        <v>0</v>
      </c>
    </row>
    <row r="36" spans="1:18" ht="12.6" customHeight="1" x14ac:dyDescent="0.25">
      <c r="A36" s="495"/>
      <c r="B36" s="496"/>
      <c r="C36" s="496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7"/>
    </row>
    <row r="37" spans="1:18" ht="14.45" customHeight="1" x14ac:dyDescent="0.25">
      <c r="A37" s="329">
        <v>45292</v>
      </c>
      <c r="B37" s="330"/>
      <c r="C37" s="331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10" t="s">
        <v>96</v>
      </c>
    </row>
    <row r="38" spans="1:18" ht="20.25" hidden="1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ht="20.25" hidden="1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ht="20.25" hidden="1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ht="20.25" hidden="1" customHeight="1" x14ac:dyDescent="0.25"/>
    <row r="42" spans="1:18" ht="20.25" hidden="1" customHeight="1" x14ac:dyDescent="0.25"/>
    <row r="43" spans="1:18" hidden="1" x14ac:dyDescent="0.25"/>
    <row r="44" spans="1:18" ht="20.25" hidden="1" customHeight="1" x14ac:dyDescent="0.25"/>
    <row r="45" spans="1:18" hidden="1" x14ac:dyDescent="0.25"/>
    <row r="46" spans="1:18" hidden="1" x14ac:dyDescent="0.25"/>
    <row r="47" spans="1:18" hidden="1" x14ac:dyDescent="0.25"/>
    <row r="48" spans="1:1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25.5" hidden="1" customHeight="1" x14ac:dyDescent="0.25"/>
    <row r="58" x14ac:dyDescent="0.25"/>
    <row r="59" hidden="1" x14ac:dyDescent="0.25"/>
  </sheetData>
  <mergeCells count="133">
    <mergeCell ref="A37:B37"/>
    <mergeCell ref="C37:Q37"/>
    <mergeCell ref="B35:D35"/>
    <mergeCell ref="F35:G35"/>
    <mergeCell ref="H35:I35"/>
    <mergeCell ref="J35:L35"/>
    <mergeCell ref="N35:P35"/>
    <mergeCell ref="A36:R36"/>
    <mergeCell ref="B33:D33"/>
    <mergeCell ref="F33:G33"/>
    <mergeCell ref="H33:I33"/>
    <mergeCell ref="J33:L33"/>
    <mergeCell ref="N33:P33"/>
    <mergeCell ref="B34:D34"/>
    <mergeCell ref="F34:G34"/>
    <mergeCell ref="H34:I34"/>
    <mergeCell ref="J34:L34"/>
    <mergeCell ref="N34:P34"/>
    <mergeCell ref="B31:D31"/>
    <mergeCell ref="F31:G31"/>
    <mergeCell ref="H31:I31"/>
    <mergeCell ref="J31:L31"/>
    <mergeCell ref="N31:P31"/>
    <mergeCell ref="B32:D32"/>
    <mergeCell ref="F32:G32"/>
    <mergeCell ref="H32:I32"/>
    <mergeCell ref="J32:L32"/>
    <mergeCell ref="N32:P32"/>
    <mergeCell ref="B29:D29"/>
    <mergeCell ref="F29:G29"/>
    <mergeCell ref="H29:I29"/>
    <mergeCell ref="J29:L29"/>
    <mergeCell ref="N29:P29"/>
    <mergeCell ref="B30:D30"/>
    <mergeCell ref="F30:G30"/>
    <mergeCell ref="H30:I30"/>
    <mergeCell ref="J30:L30"/>
    <mergeCell ref="N30:P30"/>
    <mergeCell ref="B27:D27"/>
    <mergeCell ref="F27:G27"/>
    <mergeCell ref="H27:I27"/>
    <mergeCell ref="J27:L27"/>
    <mergeCell ref="N27:P27"/>
    <mergeCell ref="B28:D28"/>
    <mergeCell ref="F28:G28"/>
    <mergeCell ref="H28:I28"/>
    <mergeCell ref="J28:L28"/>
    <mergeCell ref="N28:P28"/>
    <mergeCell ref="B25:D25"/>
    <mergeCell ref="F25:G25"/>
    <mergeCell ref="H25:I25"/>
    <mergeCell ref="J25:L25"/>
    <mergeCell ref="N25:P25"/>
    <mergeCell ref="B26:D26"/>
    <mergeCell ref="F26:G26"/>
    <mergeCell ref="H26:I26"/>
    <mergeCell ref="J26:L26"/>
    <mergeCell ref="N26:P26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17:D17"/>
    <mergeCell ref="F17:G17"/>
    <mergeCell ref="H17:I17"/>
    <mergeCell ref="J17:L17"/>
    <mergeCell ref="N17:P17"/>
    <mergeCell ref="B18:D18"/>
    <mergeCell ref="F18:G18"/>
    <mergeCell ref="H18:I18"/>
    <mergeCell ref="J18:L18"/>
    <mergeCell ref="N18:P18"/>
    <mergeCell ref="B15:D15"/>
    <mergeCell ref="F15:G15"/>
    <mergeCell ref="H15:I15"/>
    <mergeCell ref="J15:L15"/>
    <mergeCell ref="N15:P15"/>
    <mergeCell ref="B16:D16"/>
    <mergeCell ref="F16:G16"/>
    <mergeCell ref="H16:I16"/>
    <mergeCell ref="J16:L16"/>
    <mergeCell ref="N16:P16"/>
    <mergeCell ref="B13:D13"/>
    <mergeCell ref="F13:G13"/>
    <mergeCell ref="H13:I13"/>
    <mergeCell ref="J13:L13"/>
    <mergeCell ref="N13:P13"/>
    <mergeCell ref="B14:D14"/>
    <mergeCell ref="F14:G14"/>
    <mergeCell ref="H14:I14"/>
    <mergeCell ref="J14:L14"/>
    <mergeCell ref="N14:P14"/>
    <mergeCell ref="A10:L10"/>
    <mergeCell ref="M10:R10"/>
    <mergeCell ref="A11:R11"/>
    <mergeCell ref="B12:D12"/>
    <mergeCell ref="F12:G12"/>
    <mergeCell ref="H12:I12"/>
    <mergeCell ref="J12:L12"/>
    <mergeCell ref="N12:P12"/>
    <mergeCell ref="E2:N7"/>
    <mergeCell ref="O3:R5"/>
    <mergeCell ref="O6:R7"/>
    <mergeCell ref="A8:D8"/>
    <mergeCell ref="F8:R8"/>
    <mergeCell ref="A9:L9"/>
    <mergeCell ref="M9:R9"/>
  </mergeCells>
  <conditionalFormatting sqref="E23:G23 Q23:R23">
    <cfRule type="cellIs" dxfId="6" priority="4" operator="equal">
      <formula>0</formula>
    </cfRule>
  </conditionalFormatting>
  <conditionalFormatting sqref="Q35:R35">
    <cfRule type="cellIs" dxfId="5" priority="3" operator="equal">
      <formula>0</formula>
    </cfRule>
  </conditionalFormatting>
  <conditionalFormatting sqref="E35:G35">
    <cfRule type="cellIs" dxfId="4" priority="2" operator="equal">
      <formula>0</formula>
    </cfRule>
  </conditionalFormatting>
  <conditionalFormatting sqref="J23:L23 J35:L35">
    <cfRule type="cellIs" dxfId="3" priority="1" operator="equal">
      <formula>0</formula>
    </cfRule>
  </conditionalFormatting>
  <printOptions horizontalCentered="1"/>
  <pageMargins left="0.4" right="0.4" top="0.4" bottom="0.4" header="0" footer="0"/>
  <pageSetup scale="7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16"/>
  <sheetViews>
    <sheetView showGridLines="0" zoomScaleNormal="100" workbookViewId="0">
      <selection activeCell="I209" sqref="I209:L209"/>
    </sheetView>
  </sheetViews>
  <sheetFormatPr defaultColWidth="0" defaultRowHeight="15" customHeight="1" zero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15.7109375" style="111" customWidth="1"/>
    <col min="6" max="7" width="3.7109375" style="111" customWidth="1"/>
    <col min="8" max="8" width="8.7109375" style="111" customWidth="1"/>
    <col min="9" max="9" width="4.7109375" style="111" customWidth="1"/>
    <col min="10" max="12" width="3.7109375" style="111" customWidth="1"/>
    <col min="13" max="13" width="10.85546875" style="111" customWidth="1"/>
    <col min="14" max="14" width="5.7109375" style="111" customWidth="1"/>
    <col min="15" max="15" width="4.7109375" style="111" customWidth="1"/>
    <col min="16" max="16" width="6.7109375" style="111" customWidth="1"/>
    <col min="17" max="17" width="10" style="111" customWidth="1"/>
    <col min="18" max="18" width="15.7109375" style="111" customWidth="1"/>
    <col min="19" max="19" width="2" style="111" customWidth="1"/>
    <col min="20" max="16384" width="0" style="111" hidden="1"/>
  </cols>
  <sheetData>
    <row r="1" spans="1:18" x14ac:dyDescent="0.25"/>
    <row r="2" spans="1:18" ht="20.25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90" t="s">
        <v>182</v>
      </c>
      <c r="P3" s="207"/>
      <c r="Q3" s="207"/>
      <c r="R3" s="208"/>
    </row>
    <row r="4" spans="1:18" ht="1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9"/>
      <c r="P4" s="209"/>
      <c r="Q4" s="209"/>
      <c r="R4" s="208"/>
    </row>
    <row r="5" spans="1:18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9"/>
      <c r="P5" s="209"/>
      <c r="Q5" s="209"/>
      <c r="R5" s="208"/>
    </row>
    <row r="6" spans="1:18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7"/>
      <c r="P6" s="207"/>
      <c r="Q6" s="207"/>
      <c r="R6" s="208"/>
    </row>
    <row r="7" spans="1:18" ht="15.75" customHeight="1" x14ac:dyDescent="0.25">
      <c r="A7" s="5"/>
      <c r="B7" s="110"/>
      <c r="C7" s="110"/>
      <c r="D7" s="110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9"/>
      <c r="P7" s="209"/>
      <c r="Q7" s="209"/>
      <c r="R7" s="208"/>
    </row>
    <row r="8" spans="1:18" ht="23.25" x14ac:dyDescent="0.35">
      <c r="A8" s="210" t="s">
        <v>2</v>
      </c>
      <c r="B8" s="211"/>
      <c r="C8" s="211"/>
      <c r="D8" s="211"/>
      <c r="E8" s="150">
        <f>'Missouri Cover'!$BP$2</f>
        <v>2025</v>
      </c>
      <c r="F8" s="377" t="s">
        <v>337</v>
      </c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9"/>
    </row>
    <row r="9" spans="1:18" ht="18" customHeight="1" x14ac:dyDescent="0.25">
      <c r="A9" s="198" t="s">
        <v>3</v>
      </c>
      <c r="B9" s="199"/>
      <c r="C9" s="199"/>
      <c r="D9" s="199"/>
      <c r="E9" s="199"/>
      <c r="F9" s="199"/>
      <c r="G9" s="200"/>
      <c r="H9" s="200"/>
      <c r="I9" s="199"/>
      <c r="J9" s="199"/>
      <c r="K9" s="199"/>
      <c r="L9" s="201"/>
      <c r="M9" s="202" t="s">
        <v>4</v>
      </c>
      <c r="N9" s="180"/>
      <c r="O9" s="180"/>
      <c r="P9" s="180"/>
      <c r="Q9" s="180"/>
      <c r="R9" s="181"/>
    </row>
    <row r="10" spans="1:18" ht="30" customHeight="1" x14ac:dyDescent="0.25">
      <c r="A10" s="215" t="str">
        <f>IF('Missouri Cover'!$H$38="","",'Missouri Cover'!$H$38)</f>
        <v/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7"/>
      <c r="M10" s="218" t="str">
        <f>'Missouri Cover'!$AM$38</f>
        <v/>
      </c>
      <c r="N10" s="219"/>
      <c r="O10" s="219"/>
      <c r="P10" s="219"/>
      <c r="Q10" s="219"/>
      <c r="R10" s="220"/>
    </row>
    <row r="11" spans="1:18" ht="18" customHeight="1" x14ac:dyDescent="0.25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3"/>
    </row>
    <row r="12" spans="1:18" ht="33" customHeight="1" x14ac:dyDescent="0.25">
      <c r="A12" s="498" t="s">
        <v>97</v>
      </c>
      <c r="B12" s="500" t="s">
        <v>98</v>
      </c>
      <c r="C12" s="501"/>
      <c r="D12" s="502" t="s">
        <v>99</v>
      </c>
      <c r="E12" s="503"/>
      <c r="F12" s="503"/>
      <c r="G12" s="503"/>
      <c r="H12" s="503"/>
      <c r="I12" s="504" t="s">
        <v>100</v>
      </c>
      <c r="J12" s="505"/>
      <c r="K12" s="505"/>
      <c r="L12" s="505"/>
      <c r="M12" s="399" t="s">
        <v>101</v>
      </c>
      <c r="N12" s="506"/>
      <c r="O12" s="506"/>
      <c r="P12" s="506"/>
      <c r="Q12" s="506"/>
      <c r="R12" s="506"/>
    </row>
    <row r="13" spans="1:18" ht="18.75" customHeight="1" x14ac:dyDescent="0.25">
      <c r="A13" s="499"/>
      <c r="B13" s="501"/>
      <c r="C13" s="501"/>
      <c r="D13" s="503"/>
      <c r="E13" s="503"/>
      <c r="F13" s="503"/>
      <c r="G13" s="503"/>
      <c r="H13" s="503"/>
      <c r="I13" s="505"/>
      <c r="J13" s="505"/>
      <c r="K13" s="505"/>
      <c r="L13" s="505"/>
      <c r="M13" s="507" t="s">
        <v>102</v>
      </c>
      <c r="N13" s="508"/>
      <c r="O13" s="508"/>
      <c r="P13" s="508"/>
      <c r="Q13" s="509" t="s">
        <v>103</v>
      </c>
      <c r="R13" s="510"/>
    </row>
    <row r="14" spans="1:18" ht="30" customHeight="1" x14ac:dyDescent="0.25">
      <c r="A14" s="91">
        <v>1</v>
      </c>
      <c r="B14" s="511"/>
      <c r="C14" s="512"/>
      <c r="D14" s="513" t="s">
        <v>183</v>
      </c>
      <c r="E14" s="514"/>
      <c r="F14" s="514"/>
      <c r="G14" s="514"/>
      <c r="H14" s="514"/>
      <c r="I14" s="511"/>
      <c r="J14" s="511"/>
      <c r="K14" s="511"/>
      <c r="L14" s="511"/>
      <c r="M14" s="515"/>
      <c r="N14" s="516"/>
      <c r="O14" s="516"/>
      <c r="P14" s="516"/>
      <c r="Q14" s="517"/>
      <c r="R14" s="517"/>
    </row>
    <row r="15" spans="1:18" ht="30" customHeight="1" x14ac:dyDescent="0.25">
      <c r="A15" s="92">
        <v>2</v>
      </c>
      <c r="B15" s="508">
        <v>301</v>
      </c>
      <c r="C15" s="503"/>
      <c r="D15" s="518" t="s">
        <v>184</v>
      </c>
      <c r="E15" s="519"/>
      <c r="F15" s="519"/>
      <c r="G15" s="519"/>
      <c r="H15" s="519"/>
      <c r="I15" s="520" t="s">
        <v>104</v>
      </c>
      <c r="J15" s="508"/>
      <c r="K15" s="508"/>
      <c r="L15" s="508"/>
      <c r="M15" s="521"/>
      <c r="N15" s="522"/>
      <c r="O15" s="522"/>
      <c r="P15" s="522"/>
      <c r="Q15" s="523"/>
      <c r="R15" s="522"/>
    </row>
    <row r="16" spans="1:18" ht="30.75" customHeight="1" x14ac:dyDescent="0.25">
      <c r="A16" s="92">
        <v>3</v>
      </c>
      <c r="B16" s="508">
        <v>302</v>
      </c>
      <c r="C16" s="503"/>
      <c r="D16" s="518" t="s">
        <v>185</v>
      </c>
      <c r="E16" s="519"/>
      <c r="F16" s="519"/>
      <c r="G16" s="519"/>
      <c r="H16" s="519"/>
      <c r="I16" s="520" t="s">
        <v>104</v>
      </c>
      <c r="J16" s="508"/>
      <c r="K16" s="508"/>
      <c r="L16" s="508"/>
      <c r="M16" s="521"/>
      <c r="N16" s="522"/>
      <c r="O16" s="522"/>
      <c r="P16" s="522"/>
      <c r="Q16" s="523"/>
      <c r="R16" s="522"/>
    </row>
    <row r="17" spans="1:18" ht="30" customHeight="1" x14ac:dyDescent="0.25">
      <c r="A17" s="92">
        <v>4</v>
      </c>
      <c r="B17" s="508">
        <v>303</v>
      </c>
      <c r="C17" s="503"/>
      <c r="D17" s="518" t="s">
        <v>186</v>
      </c>
      <c r="E17" s="519"/>
      <c r="F17" s="519"/>
      <c r="G17" s="519"/>
      <c r="H17" s="519"/>
      <c r="I17" s="520" t="s">
        <v>104</v>
      </c>
      <c r="J17" s="508"/>
      <c r="K17" s="508"/>
      <c r="L17" s="508"/>
      <c r="M17" s="521"/>
      <c r="N17" s="522"/>
      <c r="O17" s="522"/>
      <c r="P17" s="522"/>
      <c r="Q17" s="523"/>
      <c r="R17" s="522"/>
    </row>
    <row r="18" spans="1:18" ht="30" customHeight="1" x14ac:dyDescent="0.25">
      <c r="A18" s="92">
        <v>5</v>
      </c>
      <c r="B18" s="508"/>
      <c r="C18" s="503"/>
      <c r="D18" s="524" t="s">
        <v>187</v>
      </c>
      <c r="E18" s="525"/>
      <c r="F18" s="525"/>
      <c r="G18" s="525"/>
      <c r="H18" s="525"/>
      <c r="I18" s="508"/>
      <c r="J18" s="508"/>
      <c r="K18" s="508"/>
      <c r="L18" s="508"/>
      <c r="M18" s="521"/>
      <c r="N18" s="522"/>
      <c r="O18" s="522"/>
      <c r="P18" s="522"/>
      <c r="Q18" s="523"/>
      <c r="R18" s="522"/>
    </row>
    <row r="19" spans="1:18" ht="30" customHeight="1" x14ac:dyDescent="0.25">
      <c r="A19" s="92">
        <v>6</v>
      </c>
      <c r="B19" s="508"/>
      <c r="C19" s="503"/>
      <c r="D19" s="526" t="s">
        <v>188</v>
      </c>
      <c r="E19" s="527"/>
      <c r="F19" s="527"/>
      <c r="G19" s="527"/>
      <c r="H19" s="527"/>
      <c r="I19" s="508"/>
      <c r="J19" s="508"/>
      <c r="K19" s="508"/>
      <c r="L19" s="508"/>
      <c r="M19" s="528"/>
      <c r="N19" s="529"/>
      <c r="O19" s="529"/>
      <c r="P19" s="529"/>
      <c r="Q19" s="530"/>
      <c r="R19" s="529"/>
    </row>
    <row r="20" spans="1:18" ht="30" customHeight="1" x14ac:dyDescent="0.25">
      <c r="A20" s="92">
        <v>7</v>
      </c>
      <c r="B20" s="508"/>
      <c r="C20" s="503"/>
      <c r="D20" s="526" t="s">
        <v>189</v>
      </c>
      <c r="E20" s="527"/>
      <c r="F20" s="527"/>
      <c r="G20" s="527"/>
      <c r="H20" s="527"/>
      <c r="I20" s="508"/>
      <c r="J20" s="508"/>
      <c r="K20" s="508"/>
      <c r="L20" s="508"/>
      <c r="M20" s="528"/>
      <c r="N20" s="529"/>
      <c r="O20" s="529"/>
      <c r="P20" s="529"/>
      <c r="Q20" s="530"/>
      <c r="R20" s="529"/>
    </row>
    <row r="21" spans="1:18" ht="30" customHeight="1" x14ac:dyDescent="0.25">
      <c r="A21" s="92">
        <v>8</v>
      </c>
      <c r="B21" s="508">
        <v>325.10000000000002</v>
      </c>
      <c r="C21" s="503"/>
      <c r="D21" s="518" t="s">
        <v>190</v>
      </c>
      <c r="E21" s="519"/>
      <c r="F21" s="519"/>
      <c r="G21" s="519"/>
      <c r="H21" s="519"/>
      <c r="I21" s="508" t="s">
        <v>105</v>
      </c>
      <c r="J21" s="508"/>
      <c r="K21" s="508"/>
      <c r="L21" s="508"/>
      <c r="M21" s="531"/>
      <c r="N21" s="532"/>
      <c r="O21" s="532"/>
      <c r="P21" s="532"/>
      <c r="Q21" s="523"/>
      <c r="R21" s="522"/>
    </row>
    <row r="22" spans="1:18" ht="30" customHeight="1" x14ac:dyDescent="0.25">
      <c r="A22" s="92">
        <v>9</v>
      </c>
      <c r="B22" s="508">
        <v>325.2</v>
      </c>
      <c r="C22" s="503"/>
      <c r="D22" s="518" t="s">
        <v>191</v>
      </c>
      <c r="E22" s="519"/>
      <c r="F22" s="519"/>
      <c r="G22" s="519"/>
      <c r="H22" s="519"/>
      <c r="I22" s="508" t="s">
        <v>105</v>
      </c>
      <c r="J22" s="508"/>
      <c r="K22" s="508"/>
      <c r="L22" s="508"/>
      <c r="M22" s="531"/>
      <c r="N22" s="532"/>
      <c r="O22" s="532"/>
      <c r="P22" s="532"/>
      <c r="Q22" s="523"/>
      <c r="R22" s="522"/>
    </row>
    <row r="23" spans="1:18" ht="30" customHeight="1" x14ac:dyDescent="0.25">
      <c r="A23" s="92">
        <v>10</v>
      </c>
      <c r="B23" s="508">
        <v>325.3</v>
      </c>
      <c r="C23" s="503"/>
      <c r="D23" s="518" t="s">
        <v>192</v>
      </c>
      <c r="E23" s="519"/>
      <c r="F23" s="519"/>
      <c r="G23" s="519"/>
      <c r="H23" s="519"/>
      <c r="I23" s="508" t="s">
        <v>105</v>
      </c>
      <c r="J23" s="508"/>
      <c r="K23" s="508"/>
      <c r="L23" s="508"/>
      <c r="M23" s="531"/>
      <c r="N23" s="532"/>
      <c r="O23" s="532"/>
      <c r="P23" s="532"/>
      <c r="Q23" s="523"/>
      <c r="R23" s="522"/>
    </row>
    <row r="24" spans="1:18" ht="30" customHeight="1" x14ac:dyDescent="0.25">
      <c r="A24" s="92">
        <v>11</v>
      </c>
      <c r="B24" s="508">
        <v>325.39999999999998</v>
      </c>
      <c r="C24" s="503"/>
      <c r="D24" s="518" t="s">
        <v>170</v>
      </c>
      <c r="E24" s="519"/>
      <c r="F24" s="519"/>
      <c r="G24" s="519"/>
      <c r="H24" s="519"/>
      <c r="I24" s="508" t="s">
        <v>105</v>
      </c>
      <c r="J24" s="508"/>
      <c r="K24" s="508"/>
      <c r="L24" s="508"/>
      <c r="M24" s="531"/>
      <c r="N24" s="532"/>
      <c r="O24" s="532"/>
      <c r="P24" s="532"/>
      <c r="Q24" s="523"/>
      <c r="R24" s="522"/>
    </row>
    <row r="25" spans="1:18" ht="30" customHeight="1" x14ac:dyDescent="0.25">
      <c r="A25" s="92">
        <v>12</v>
      </c>
      <c r="B25" s="508">
        <v>325.5</v>
      </c>
      <c r="C25" s="503"/>
      <c r="D25" s="518" t="s">
        <v>193</v>
      </c>
      <c r="E25" s="519"/>
      <c r="F25" s="519"/>
      <c r="G25" s="519"/>
      <c r="H25" s="519"/>
      <c r="I25" s="508" t="s">
        <v>105</v>
      </c>
      <c r="J25" s="508"/>
      <c r="K25" s="508"/>
      <c r="L25" s="508"/>
      <c r="M25" s="531"/>
      <c r="N25" s="532"/>
      <c r="O25" s="532"/>
      <c r="P25" s="532"/>
      <c r="Q25" s="523"/>
      <c r="R25" s="522"/>
    </row>
    <row r="26" spans="1:18" ht="30" customHeight="1" x14ac:dyDescent="0.25">
      <c r="A26" s="92">
        <v>13</v>
      </c>
      <c r="B26" s="508">
        <v>326</v>
      </c>
      <c r="C26" s="503"/>
      <c r="D26" s="518" t="s">
        <v>194</v>
      </c>
      <c r="E26" s="519"/>
      <c r="F26" s="519"/>
      <c r="G26" s="519"/>
      <c r="H26" s="519"/>
      <c r="I26" s="508" t="s">
        <v>105</v>
      </c>
      <c r="J26" s="508"/>
      <c r="K26" s="508"/>
      <c r="L26" s="508"/>
      <c r="M26" s="531"/>
      <c r="N26" s="532"/>
      <c r="O26" s="532"/>
      <c r="P26" s="532"/>
      <c r="Q26" s="523"/>
      <c r="R26" s="522"/>
    </row>
    <row r="27" spans="1:18" ht="30" customHeight="1" x14ac:dyDescent="0.25">
      <c r="A27" s="92">
        <v>14</v>
      </c>
      <c r="B27" s="508">
        <v>327</v>
      </c>
      <c r="C27" s="503"/>
      <c r="D27" s="518" t="s">
        <v>195</v>
      </c>
      <c r="E27" s="519"/>
      <c r="F27" s="519"/>
      <c r="G27" s="519"/>
      <c r="H27" s="519"/>
      <c r="I27" s="508" t="s">
        <v>105</v>
      </c>
      <c r="J27" s="508"/>
      <c r="K27" s="508"/>
      <c r="L27" s="508"/>
      <c r="M27" s="531"/>
      <c r="N27" s="532"/>
      <c r="O27" s="532"/>
      <c r="P27" s="532"/>
      <c r="Q27" s="523"/>
      <c r="R27" s="522"/>
    </row>
    <row r="28" spans="1:18" ht="30" customHeight="1" x14ac:dyDescent="0.25">
      <c r="A28" s="92">
        <v>15</v>
      </c>
      <c r="B28" s="508">
        <v>328</v>
      </c>
      <c r="C28" s="503"/>
      <c r="D28" s="518" t="s">
        <v>196</v>
      </c>
      <c r="E28" s="519"/>
      <c r="F28" s="519"/>
      <c r="G28" s="519"/>
      <c r="H28" s="519"/>
      <c r="I28" s="508" t="s">
        <v>105</v>
      </c>
      <c r="J28" s="508"/>
      <c r="K28" s="508"/>
      <c r="L28" s="508"/>
      <c r="M28" s="531"/>
      <c r="N28" s="532"/>
      <c r="O28" s="532"/>
      <c r="P28" s="532"/>
      <c r="Q28" s="523"/>
      <c r="R28" s="522"/>
    </row>
    <row r="29" spans="1:18" ht="30" customHeight="1" x14ac:dyDescent="0.25">
      <c r="A29" s="92">
        <v>16</v>
      </c>
      <c r="B29" s="508">
        <v>329</v>
      </c>
      <c r="C29" s="503"/>
      <c r="D29" s="518" t="s">
        <v>197</v>
      </c>
      <c r="E29" s="519"/>
      <c r="F29" s="519"/>
      <c r="G29" s="519"/>
      <c r="H29" s="519"/>
      <c r="I29" s="508" t="s">
        <v>105</v>
      </c>
      <c r="J29" s="508"/>
      <c r="K29" s="508"/>
      <c r="L29" s="508"/>
      <c r="M29" s="531"/>
      <c r="N29" s="532"/>
      <c r="O29" s="532"/>
      <c r="P29" s="532"/>
      <c r="Q29" s="523"/>
      <c r="R29" s="522"/>
    </row>
    <row r="30" spans="1:18" ht="30" customHeight="1" x14ac:dyDescent="0.25">
      <c r="A30" s="92">
        <v>17</v>
      </c>
      <c r="B30" s="508">
        <v>330</v>
      </c>
      <c r="C30" s="503"/>
      <c r="D30" s="518" t="s">
        <v>198</v>
      </c>
      <c r="E30" s="519"/>
      <c r="F30" s="519"/>
      <c r="G30" s="519"/>
      <c r="H30" s="519"/>
      <c r="I30" s="508" t="s">
        <v>105</v>
      </c>
      <c r="J30" s="508"/>
      <c r="K30" s="508"/>
      <c r="L30" s="508"/>
      <c r="M30" s="531"/>
      <c r="N30" s="532"/>
      <c r="O30" s="532"/>
      <c r="P30" s="532"/>
      <c r="Q30" s="523"/>
      <c r="R30" s="522"/>
    </row>
    <row r="31" spans="1:18" ht="30" customHeight="1" x14ac:dyDescent="0.25">
      <c r="A31" s="92">
        <v>18</v>
      </c>
      <c r="B31" s="508">
        <v>332</v>
      </c>
      <c r="C31" s="508"/>
      <c r="D31" s="518" t="s">
        <v>199</v>
      </c>
      <c r="E31" s="519"/>
      <c r="F31" s="519"/>
      <c r="G31" s="519"/>
      <c r="H31" s="519"/>
      <c r="I31" s="508" t="s">
        <v>105</v>
      </c>
      <c r="J31" s="508"/>
      <c r="K31" s="508"/>
      <c r="L31" s="508"/>
      <c r="M31" s="531"/>
      <c r="N31" s="532"/>
      <c r="O31" s="532"/>
      <c r="P31" s="532"/>
      <c r="Q31" s="523"/>
      <c r="R31" s="522"/>
    </row>
    <row r="32" spans="1:18" ht="30.75" customHeight="1" x14ac:dyDescent="0.25">
      <c r="A32" s="92">
        <v>19</v>
      </c>
      <c r="B32" s="508">
        <v>332</v>
      </c>
      <c r="C32" s="508"/>
      <c r="D32" s="518" t="s">
        <v>200</v>
      </c>
      <c r="E32" s="519"/>
      <c r="F32" s="519"/>
      <c r="G32" s="519"/>
      <c r="H32" s="519"/>
      <c r="I32" s="508" t="s">
        <v>105</v>
      </c>
      <c r="J32" s="508"/>
      <c r="K32" s="508"/>
      <c r="L32" s="508"/>
      <c r="M32" s="531"/>
      <c r="N32" s="532"/>
      <c r="O32" s="532"/>
      <c r="P32" s="532"/>
      <c r="Q32" s="523"/>
      <c r="R32" s="522"/>
    </row>
    <row r="33" spans="1:18" ht="30" customHeight="1" x14ac:dyDescent="0.25">
      <c r="A33" s="92">
        <v>20</v>
      </c>
      <c r="B33" s="508">
        <v>333</v>
      </c>
      <c r="C33" s="508"/>
      <c r="D33" s="518" t="s">
        <v>201</v>
      </c>
      <c r="E33" s="519"/>
      <c r="F33" s="519"/>
      <c r="G33" s="519"/>
      <c r="H33" s="519"/>
      <c r="I33" s="508" t="s">
        <v>105</v>
      </c>
      <c r="J33" s="508"/>
      <c r="K33" s="508"/>
      <c r="L33" s="508"/>
      <c r="M33" s="531"/>
      <c r="N33" s="532"/>
      <c r="O33" s="532"/>
      <c r="P33" s="532"/>
      <c r="Q33" s="523"/>
      <c r="R33" s="522"/>
    </row>
    <row r="34" spans="1:18" ht="30" customHeight="1" x14ac:dyDescent="0.25">
      <c r="A34" s="92">
        <v>21</v>
      </c>
      <c r="B34" s="508">
        <v>334</v>
      </c>
      <c r="C34" s="508"/>
      <c r="D34" s="518" t="s">
        <v>202</v>
      </c>
      <c r="E34" s="519"/>
      <c r="F34" s="519"/>
      <c r="G34" s="519"/>
      <c r="H34" s="519"/>
      <c r="I34" s="508" t="s">
        <v>105</v>
      </c>
      <c r="J34" s="508"/>
      <c r="K34" s="508"/>
      <c r="L34" s="508"/>
      <c r="M34" s="533"/>
      <c r="N34" s="532"/>
      <c r="O34" s="532"/>
      <c r="P34" s="532"/>
      <c r="Q34" s="523"/>
      <c r="R34" s="522"/>
    </row>
    <row r="35" spans="1:18" ht="30" customHeight="1" x14ac:dyDescent="0.25">
      <c r="A35" s="92">
        <v>22</v>
      </c>
      <c r="B35" s="508">
        <v>335</v>
      </c>
      <c r="C35" s="508"/>
      <c r="D35" s="518" t="s">
        <v>203</v>
      </c>
      <c r="E35" s="519"/>
      <c r="F35" s="519"/>
      <c r="G35" s="519"/>
      <c r="H35" s="519"/>
      <c r="I35" s="508" t="s">
        <v>106</v>
      </c>
      <c r="J35" s="508"/>
      <c r="K35" s="508"/>
      <c r="L35" s="508"/>
      <c r="M35" s="534"/>
      <c r="N35" s="522"/>
      <c r="O35" s="522"/>
      <c r="P35" s="522"/>
      <c r="Q35" s="535"/>
      <c r="R35" s="532"/>
    </row>
    <row r="36" spans="1:18" ht="30" customHeight="1" x14ac:dyDescent="0.25">
      <c r="A36" s="92">
        <v>23</v>
      </c>
      <c r="B36" s="508">
        <v>336</v>
      </c>
      <c r="C36" s="508"/>
      <c r="D36" s="518" t="s">
        <v>204</v>
      </c>
      <c r="E36" s="519"/>
      <c r="F36" s="519"/>
      <c r="G36" s="519"/>
      <c r="H36" s="519"/>
      <c r="I36" s="508" t="s">
        <v>105</v>
      </c>
      <c r="J36" s="508"/>
      <c r="K36" s="508"/>
      <c r="L36" s="508"/>
      <c r="M36" s="533"/>
      <c r="N36" s="532"/>
      <c r="O36" s="532"/>
      <c r="P36" s="532"/>
      <c r="Q36" s="523"/>
      <c r="R36" s="522"/>
    </row>
    <row r="37" spans="1:18" ht="30" customHeight="1" x14ac:dyDescent="0.25">
      <c r="A37" s="92">
        <v>24</v>
      </c>
      <c r="B37" s="508">
        <v>337</v>
      </c>
      <c r="C37" s="508"/>
      <c r="D37" s="518" t="s">
        <v>205</v>
      </c>
      <c r="E37" s="519"/>
      <c r="F37" s="519"/>
      <c r="G37" s="519"/>
      <c r="H37" s="519"/>
      <c r="I37" s="508" t="s">
        <v>107</v>
      </c>
      <c r="J37" s="508"/>
      <c r="K37" s="508"/>
      <c r="L37" s="508"/>
      <c r="M37" s="533"/>
      <c r="N37" s="532"/>
      <c r="O37" s="532"/>
      <c r="P37" s="532"/>
      <c r="Q37" s="535"/>
      <c r="R37" s="532"/>
    </row>
    <row r="38" spans="1:18" ht="30" customHeight="1" x14ac:dyDescent="0.25">
      <c r="A38" s="92">
        <v>25</v>
      </c>
      <c r="B38" s="508">
        <v>338</v>
      </c>
      <c r="C38" s="508"/>
      <c r="D38" s="518" t="s">
        <v>206</v>
      </c>
      <c r="E38" s="519"/>
      <c r="F38" s="519"/>
      <c r="G38" s="519"/>
      <c r="H38" s="519"/>
      <c r="I38" s="520" t="s">
        <v>104</v>
      </c>
      <c r="J38" s="508"/>
      <c r="K38" s="508"/>
      <c r="L38" s="508"/>
      <c r="M38" s="534"/>
      <c r="N38" s="522"/>
      <c r="O38" s="522"/>
      <c r="P38" s="522"/>
      <c r="Q38" s="523"/>
      <c r="R38" s="522"/>
    </row>
    <row r="39" spans="1:18" ht="30" customHeight="1" x14ac:dyDescent="0.25">
      <c r="A39" s="92">
        <v>26</v>
      </c>
      <c r="B39" s="508"/>
      <c r="C39" s="508"/>
      <c r="D39" s="524" t="s">
        <v>207</v>
      </c>
      <c r="E39" s="525"/>
      <c r="F39" s="525"/>
      <c r="G39" s="525"/>
      <c r="H39" s="525"/>
      <c r="I39" s="536"/>
      <c r="J39" s="537"/>
      <c r="K39" s="537"/>
      <c r="L39" s="537"/>
      <c r="M39" s="538">
        <f>M21+M22+M23+M23+M24+M25+M26+M27+M28+M29+M30+M31+M32+M33+M34+M36+M37</f>
        <v>0</v>
      </c>
      <c r="N39" s="539"/>
      <c r="O39" s="539"/>
      <c r="P39" s="539"/>
      <c r="Q39" s="540">
        <f>Q35+Q37</f>
        <v>0</v>
      </c>
      <c r="R39" s="539"/>
    </row>
    <row r="40" spans="1:18" ht="15" customHeight="1" x14ac:dyDescent="0.25">
      <c r="A40" s="387"/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9"/>
    </row>
    <row r="41" spans="1:18" ht="26.25" customHeight="1" x14ac:dyDescent="0.25">
      <c r="A41" s="397">
        <v>45292</v>
      </c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21" t="s">
        <v>208</v>
      </c>
    </row>
    <row r="42" spans="1:18" x14ac:dyDescent="0.25"/>
    <row r="43" spans="1:18" ht="20.25" x14ac:dyDescent="0.25">
      <c r="A43" s="1"/>
      <c r="B43" s="2"/>
      <c r="C43" s="2"/>
      <c r="D43" s="2"/>
      <c r="E43" s="203" t="s">
        <v>0</v>
      </c>
      <c r="F43" s="204"/>
      <c r="G43" s="204"/>
      <c r="H43" s="204"/>
      <c r="I43" s="204"/>
      <c r="J43" s="204"/>
      <c r="K43" s="204"/>
      <c r="L43" s="204"/>
      <c r="M43" s="204"/>
      <c r="N43" s="204"/>
      <c r="O43" s="3"/>
      <c r="P43" s="3"/>
      <c r="Q43" s="3"/>
      <c r="R43" s="4"/>
    </row>
    <row r="44" spans="1:18" ht="22.5" customHeight="1" x14ac:dyDescent="0.25">
      <c r="A44" s="5"/>
      <c r="B44" s="6"/>
      <c r="C44" s="6"/>
      <c r="D44" s="6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390" t="s">
        <v>209</v>
      </c>
      <c r="P44" s="207"/>
      <c r="Q44" s="207"/>
      <c r="R44" s="208"/>
    </row>
    <row r="45" spans="1:18" ht="15" customHeight="1" x14ac:dyDescent="0.25">
      <c r="A45" s="5"/>
      <c r="B45" s="6"/>
      <c r="C45" s="6"/>
      <c r="D45" s="6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9"/>
      <c r="P45" s="209"/>
      <c r="Q45" s="209"/>
      <c r="R45" s="208"/>
    </row>
    <row r="46" spans="1:18" ht="15" customHeight="1" x14ac:dyDescent="0.25">
      <c r="A46" s="5"/>
      <c r="B46" s="6"/>
      <c r="C46" s="6"/>
      <c r="D46" s="6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9"/>
      <c r="P46" s="209"/>
      <c r="Q46" s="209"/>
      <c r="R46" s="208"/>
    </row>
    <row r="47" spans="1:18" ht="15" customHeight="1" x14ac:dyDescent="0.25">
      <c r="A47" s="5"/>
      <c r="B47" s="6"/>
      <c r="C47" s="7" t="s">
        <v>1</v>
      </c>
      <c r="D47" s="8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7"/>
      <c r="P47" s="207"/>
      <c r="Q47" s="207"/>
      <c r="R47" s="208"/>
    </row>
    <row r="48" spans="1:18" ht="15.75" customHeight="1" x14ac:dyDescent="0.25">
      <c r="A48" s="5"/>
      <c r="B48" s="110"/>
      <c r="C48" s="110"/>
      <c r="D48" s="110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9"/>
      <c r="P48" s="209"/>
      <c r="Q48" s="209"/>
      <c r="R48" s="208"/>
    </row>
    <row r="49" spans="1:20" ht="23.25" x14ac:dyDescent="0.35">
      <c r="A49" s="210" t="s">
        <v>2</v>
      </c>
      <c r="B49" s="211"/>
      <c r="C49" s="211"/>
      <c r="D49" s="211"/>
      <c r="E49" s="150">
        <f>'Missouri Cover'!$BP$2</f>
        <v>2025</v>
      </c>
      <c r="F49" s="377" t="s">
        <v>337</v>
      </c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9"/>
    </row>
    <row r="50" spans="1:20" ht="18" customHeight="1" x14ac:dyDescent="0.25">
      <c r="A50" s="198" t="s">
        <v>3</v>
      </c>
      <c r="B50" s="199"/>
      <c r="C50" s="199"/>
      <c r="D50" s="199"/>
      <c r="E50" s="199"/>
      <c r="F50" s="199"/>
      <c r="G50" s="200"/>
      <c r="H50" s="200"/>
      <c r="I50" s="199"/>
      <c r="J50" s="199"/>
      <c r="K50" s="199"/>
      <c r="L50" s="201"/>
      <c r="M50" s="202" t="s">
        <v>4</v>
      </c>
      <c r="N50" s="180"/>
      <c r="O50" s="180"/>
      <c r="P50" s="180"/>
      <c r="Q50" s="180"/>
      <c r="R50" s="181"/>
    </row>
    <row r="51" spans="1:20" ht="30" customHeight="1" x14ac:dyDescent="0.25">
      <c r="A51" s="215" t="str">
        <f>A10</f>
        <v/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7"/>
      <c r="M51" s="218" t="str">
        <f>M10</f>
        <v/>
      </c>
      <c r="N51" s="219"/>
      <c r="O51" s="219"/>
      <c r="P51" s="219"/>
      <c r="Q51" s="219"/>
      <c r="R51" s="220"/>
    </row>
    <row r="52" spans="1:20" ht="18" customHeight="1" x14ac:dyDescent="0.25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3"/>
    </row>
    <row r="53" spans="1:20" ht="33" customHeight="1" x14ac:dyDescent="0.25">
      <c r="A53" s="498" t="s">
        <v>97</v>
      </c>
      <c r="B53" s="500" t="s">
        <v>98</v>
      </c>
      <c r="C53" s="501"/>
      <c r="D53" s="502" t="s">
        <v>99</v>
      </c>
      <c r="E53" s="503"/>
      <c r="F53" s="503"/>
      <c r="G53" s="503"/>
      <c r="H53" s="503"/>
      <c r="I53" s="504" t="s">
        <v>100</v>
      </c>
      <c r="J53" s="505"/>
      <c r="K53" s="505"/>
      <c r="L53" s="505"/>
      <c r="M53" s="399" t="s">
        <v>101</v>
      </c>
      <c r="N53" s="506"/>
      <c r="O53" s="506"/>
      <c r="P53" s="506"/>
      <c r="Q53" s="506"/>
      <c r="R53" s="506"/>
    </row>
    <row r="54" spans="1:20" ht="18.75" customHeight="1" x14ac:dyDescent="0.25">
      <c r="A54" s="499"/>
      <c r="B54" s="501"/>
      <c r="C54" s="501"/>
      <c r="D54" s="503"/>
      <c r="E54" s="503"/>
      <c r="F54" s="503"/>
      <c r="G54" s="503"/>
      <c r="H54" s="503"/>
      <c r="I54" s="505"/>
      <c r="J54" s="505"/>
      <c r="K54" s="505"/>
      <c r="L54" s="505"/>
      <c r="M54" s="507" t="s">
        <v>102</v>
      </c>
      <c r="N54" s="508"/>
      <c r="O54" s="508"/>
      <c r="P54" s="508"/>
      <c r="Q54" s="509" t="s">
        <v>103</v>
      </c>
      <c r="R54" s="510"/>
    </row>
    <row r="55" spans="1:20" ht="30" customHeight="1" x14ac:dyDescent="0.25">
      <c r="A55" s="92">
        <v>27</v>
      </c>
      <c r="B55" s="508"/>
      <c r="C55" s="508"/>
      <c r="D55" s="526" t="s">
        <v>210</v>
      </c>
      <c r="E55" s="527"/>
      <c r="F55" s="527"/>
      <c r="G55" s="527"/>
      <c r="H55" s="527"/>
      <c r="I55" s="508"/>
      <c r="J55" s="508"/>
      <c r="K55" s="508"/>
      <c r="L55" s="508"/>
      <c r="M55" s="528"/>
      <c r="N55" s="529"/>
      <c r="O55" s="529"/>
      <c r="P55" s="529"/>
      <c r="Q55" s="530"/>
      <c r="R55" s="529"/>
    </row>
    <row r="56" spans="1:20" ht="30" customHeight="1" x14ac:dyDescent="0.25">
      <c r="A56" s="92">
        <v>28</v>
      </c>
      <c r="B56" s="508">
        <v>340</v>
      </c>
      <c r="C56" s="508"/>
      <c r="D56" s="518" t="s">
        <v>211</v>
      </c>
      <c r="E56" s="519"/>
      <c r="F56" s="519"/>
      <c r="G56" s="519"/>
      <c r="H56" s="519"/>
      <c r="I56" s="508" t="s">
        <v>105</v>
      </c>
      <c r="J56" s="508"/>
      <c r="K56" s="508"/>
      <c r="L56" s="508"/>
      <c r="M56" s="531"/>
      <c r="N56" s="532"/>
      <c r="O56" s="532"/>
      <c r="P56" s="532"/>
      <c r="Q56" s="523"/>
      <c r="R56" s="522"/>
    </row>
    <row r="57" spans="1:20" ht="30" customHeight="1" x14ac:dyDescent="0.25">
      <c r="A57" s="92">
        <v>29</v>
      </c>
      <c r="B57" s="508">
        <v>341</v>
      </c>
      <c r="C57" s="508"/>
      <c r="D57" s="518" t="s">
        <v>212</v>
      </c>
      <c r="E57" s="519"/>
      <c r="F57" s="519"/>
      <c r="G57" s="519"/>
      <c r="H57" s="519"/>
      <c r="I57" s="508" t="s">
        <v>105</v>
      </c>
      <c r="J57" s="508"/>
      <c r="K57" s="508"/>
      <c r="L57" s="508"/>
      <c r="M57" s="533"/>
      <c r="N57" s="532"/>
      <c r="O57" s="532"/>
      <c r="P57" s="532"/>
      <c r="Q57" s="523"/>
      <c r="R57" s="522"/>
    </row>
    <row r="58" spans="1:20" ht="30" customHeight="1" x14ac:dyDescent="0.25">
      <c r="A58" s="92">
        <v>30</v>
      </c>
      <c r="B58" s="508">
        <v>342</v>
      </c>
      <c r="C58" s="508"/>
      <c r="D58" s="518" t="s">
        <v>213</v>
      </c>
      <c r="E58" s="519"/>
      <c r="F58" s="519"/>
      <c r="G58" s="519"/>
      <c r="H58" s="519"/>
      <c r="I58" s="508" t="s">
        <v>105</v>
      </c>
      <c r="J58" s="508"/>
      <c r="K58" s="508"/>
      <c r="L58" s="508"/>
      <c r="M58" s="531"/>
      <c r="N58" s="535"/>
      <c r="O58" s="535"/>
      <c r="P58" s="535"/>
      <c r="Q58" s="523"/>
      <c r="R58" s="522"/>
    </row>
    <row r="59" spans="1:20" ht="30" customHeight="1" x14ac:dyDescent="0.25">
      <c r="A59" s="92">
        <v>31</v>
      </c>
      <c r="B59" s="508">
        <v>343</v>
      </c>
      <c r="C59" s="508"/>
      <c r="D59" s="518" t="s">
        <v>214</v>
      </c>
      <c r="E59" s="519"/>
      <c r="F59" s="519"/>
      <c r="G59" s="519"/>
      <c r="H59" s="519"/>
      <c r="I59" s="508" t="s">
        <v>105</v>
      </c>
      <c r="J59" s="508"/>
      <c r="K59" s="508"/>
      <c r="L59" s="508"/>
      <c r="M59" s="531"/>
      <c r="N59" s="532"/>
      <c r="O59" s="532"/>
      <c r="P59" s="532"/>
      <c r="Q59" s="523"/>
      <c r="R59" s="522"/>
    </row>
    <row r="60" spans="1:20" ht="30" customHeight="1" x14ac:dyDescent="0.25">
      <c r="A60" s="92">
        <v>32</v>
      </c>
      <c r="B60" s="508">
        <v>344</v>
      </c>
      <c r="C60" s="508"/>
      <c r="D60" s="518" t="s">
        <v>215</v>
      </c>
      <c r="E60" s="519"/>
      <c r="F60" s="519"/>
      <c r="G60" s="519"/>
      <c r="H60" s="519"/>
      <c r="I60" s="508" t="s">
        <v>105</v>
      </c>
      <c r="J60" s="508"/>
      <c r="K60" s="508"/>
      <c r="L60" s="508"/>
      <c r="M60" s="531"/>
      <c r="N60" s="532"/>
      <c r="O60" s="532"/>
      <c r="P60" s="532"/>
      <c r="Q60" s="523"/>
      <c r="R60" s="522"/>
    </row>
    <row r="61" spans="1:20" ht="30" customHeight="1" x14ac:dyDescent="0.25">
      <c r="A61" s="92">
        <v>33</v>
      </c>
      <c r="B61" s="508">
        <v>345</v>
      </c>
      <c r="C61" s="508"/>
      <c r="D61" s="518" t="s">
        <v>216</v>
      </c>
      <c r="E61" s="519"/>
      <c r="F61" s="519"/>
      <c r="G61" s="519"/>
      <c r="H61" s="519"/>
      <c r="I61" s="508" t="s">
        <v>107</v>
      </c>
      <c r="J61" s="508"/>
      <c r="K61" s="508"/>
      <c r="L61" s="508"/>
      <c r="M61" s="533"/>
      <c r="N61" s="532"/>
      <c r="O61" s="532"/>
      <c r="P61" s="532"/>
      <c r="Q61" s="535"/>
      <c r="R61" s="532"/>
      <c r="S61" s="22"/>
      <c r="T61" s="22"/>
    </row>
    <row r="62" spans="1:20" ht="30" customHeight="1" x14ac:dyDescent="0.25">
      <c r="A62" s="92">
        <v>34</v>
      </c>
      <c r="B62" s="508">
        <v>346</v>
      </c>
      <c r="C62" s="508"/>
      <c r="D62" s="518" t="s">
        <v>217</v>
      </c>
      <c r="E62" s="519"/>
      <c r="F62" s="519"/>
      <c r="G62" s="519"/>
      <c r="H62" s="519"/>
      <c r="I62" s="508" t="s">
        <v>105</v>
      </c>
      <c r="J62" s="508"/>
      <c r="K62" s="508"/>
      <c r="L62" s="508"/>
      <c r="M62" s="533"/>
      <c r="N62" s="532"/>
      <c r="O62" s="532"/>
      <c r="P62" s="532"/>
      <c r="Q62" s="523"/>
      <c r="R62" s="522"/>
    </row>
    <row r="63" spans="1:20" ht="30" customHeight="1" x14ac:dyDescent="0.25">
      <c r="A63" s="92">
        <v>35</v>
      </c>
      <c r="B63" s="508">
        <v>347</v>
      </c>
      <c r="C63" s="508"/>
      <c r="D63" s="518" t="s">
        <v>205</v>
      </c>
      <c r="E63" s="519"/>
      <c r="F63" s="519"/>
      <c r="G63" s="519"/>
      <c r="H63" s="519"/>
      <c r="I63" s="508" t="s">
        <v>106</v>
      </c>
      <c r="J63" s="508"/>
      <c r="K63" s="508"/>
      <c r="L63" s="508"/>
      <c r="M63" s="534"/>
      <c r="N63" s="522"/>
      <c r="O63" s="522"/>
      <c r="P63" s="522"/>
      <c r="Q63" s="535"/>
      <c r="R63" s="532"/>
    </row>
    <row r="64" spans="1:20" ht="30" customHeight="1" x14ac:dyDescent="0.25">
      <c r="A64" s="92">
        <v>36</v>
      </c>
      <c r="B64" s="508"/>
      <c r="C64" s="508"/>
      <c r="D64" s="524" t="s">
        <v>218</v>
      </c>
      <c r="E64" s="525"/>
      <c r="F64" s="525"/>
      <c r="G64" s="525"/>
      <c r="H64" s="525"/>
      <c r="I64" s="508"/>
      <c r="J64" s="508"/>
      <c r="K64" s="508"/>
      <c r="L64" s="508"/>
      <c r="M64" s="541">
        <f>M56+M57+M58+M59+M60+M61+M62</f>
        <v>0</v>
      </c>
      <c r="N64" s="539"/>
      <c r="O64" s="539"/>
      <c r="P64" s="539"/>
      <c r="Q64" s="540">
        <f>Q61+Q63</f>
        <v>0</v>
      </c>
      <c r="R64" s="539"/>
    </row>
    <row r="65" spans="1:20" ht="30" customHeight="1" x14ac:dyDescent="0.25">
      <c r="A65" s="92">
        <v>37</v>
      </c>
      <c r="B65" s="508"/>
      <c r="C65" s="508"/>
      <c r="D65" s="524" t="s">
        <v>219</v>
      </c>
      <c r="E65" s="525"/>
      <c r="F65" s="525"/>
      <c r="G65" s="525"/>
      <c r="H65" s="525"/>
      <c r="I65" s="508"/>
      <c r="J65" s="508"/>
      <c r="K65" s="508"/>
      <c r="L65" s="508"/>
      <c r="M65" s="541">
        <f>M39+M64</f>
        <v>0</v>
      </c>
      <c r="N65" s="539"/>
      <c r="O65" s="539"/>
      <c r="P65" s="539"/>
      <c r="Q65" s="540">
        <f>Q39+Q64</f>
        <v>0</v>
      </c>
      <c r="R65" s="539"/>
    </row>
    <row r="66" spans="1:20" ht="30" customHeight="1" x14ac:dyDescent="0.25">
      <c r="A66" s="92">
        <v>38</v>
      </c>
      <c r="B66" s="508"/>
      <c r="C66" s="508"/>
      <c r="D66" s="518" t="s">
        <v>220</v>
      </c>
      <c r="E66" s="519"/>
      <c r="F66" s="519"/>
      <c r="G66" s="519"/>
      <c r="H66" s="519"/>
      <c r="I66" s="508" t="s">
        <v>107</v>
      </c>
      <c r="J66" s="508"/>
      <c r="K66" s="508"/>
      <c r="L66" s="508"/>
      <c r="M66" s="531"/>
      <c r="N66" s="532"/>
      <c r="O66" s="532"/>
      <c r="P66" s="532"/>
      <c r="Q66" s="535"/>
      <c r="R66" s="532"/>
    </row>
    <row r="67" spans="1:20" ht="30" customHeight="1" x14ac:dyDescent="0.25">
      <c r="A67" s="92">
        <v>39</v>
      </c>
      <c r="B67" s="508"/>
      <c r="C67" s="508"/>
      <c r="D67" s="524" t="s">
        <v>221</v>
      </c>
      <c r="E67" s="525"/>
      <c r="F67" s="525"/>
      <c r="G67" s="525"/>
      <c r="H67" s="525"/>
      <c r="I67" s="536"/>
      <c r="J67" s="537"/>
      <c r="K67" s="537"/>
      <c r="L67" s="537"/>
      <c r="M67" s="538">
        <f>M65+M66</f>
        <v>0</v>
      </c>
      <c r="N67" s="539"/>
      <c r="O67" s="539"/>
      <c r="P67" s="539"/>
      <c r="Q67" s="540">
        <f>Q65+Q66</f>
        <v>0</v>
      </c>
      <c r="R67" s="539"/>
      <c r="S67" s="22"/>
      <c r="T67" s="22"/>
    </row>
    <row r="68" spans="1:20" ht="15" customHeight="1" x14ac:dyDescent="0.25">
      <c r="A68" s="387"/>
      <c r="B68" s="388"/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9"/>
    </row>
    <row r="69" spans="1:20" ht="26.25" customHeight="1" x14ac:dyDescent="0.25">
      <c r="A69" s="397">
        <v>45292</v>
      </c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21" t="s">
        <v>222</v>
      </c>
    </row>
    <row r="70" spans="1:20" x14ac:dyDescent="0.25"/>
    <row r="71" spans="1:20" ht="20.25" x14ac:dyDescent="0.25">
      <c r="A71" s="1"/>
      <c r="B71" s="2"/>
      <c r="C71" s="2"/>
      <c r="D71" s="2"/>
      <c r="E71" s="203" t="s">
        <v>0</v>
      </c>
      <c r="F71" s="204"/>
      <c r="G71" s="204"/>
      <c r="H71" s="204"/>
      <c r="I71" s="204"/>
      <c r="J71" s="204"/>
      <c r="K71" s="204"/>
      <c r="L71" s="204"/>
      <c r="M71" s="204"/>
      <c r="N71" s="204"/>
      <c r="O71" s="3"/>
      <c r="P71" s="3"/>
      <c r="Q71" s="3"/>
      <c r="R71" s="4"/>
    </row>
    <row r="72" spans="1:20" ht="22.5" customHeight="1" x14ac:dyDescent="0.25">
      <c r="A72" s="5"/>
      <c r="B72" s="6"/>
      <c r="C72" s="6"/>
      <c r="D72" s="6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390" t="s">
        <v>223</v>
      </c>
      <c r="P72" s="207"/>
      <c r="Q72" s="207"/>
      <c r="R72" s="208"/>
    </row>
    <row r="73" spans="1:20" ht="15" customHeight="1" x14ac:dyDescent="0.25">
      <c r="A73" s="5"/>
      <c r="B73" s="6"/>
      <c r="C73" s="6"/>
      <c r="D73" s="6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9"/>
      <c r="P73" s="209"/>
      <c r="Q73" s="209"/>
      <c r="R73" s="208"/>
    </row>
    <row r="74" spans="1:20" ht="15" customHeight="1" x14ac:dyDescent="0.25">
      <c r="A74" s="5"/>
      <c r="B74" s="6"/>
      <c r="C74" s="6"/>
      <c r="D74" s="6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9"/>
      <c r="P74" s="209"/>
      <c r="Q74" s="209"/>
      <c r="R74" s="208"/>
    </row>
    <row r="75" spans="1:20" ht="15" customHeight="1" x14ac:dyDescent="0.25">
      <c r="A75" s="5"/>
      <c r="B75" s="6"/>
      <c r="C75" s="7" t="s">
        <v>1</v>
      </c>
      <c r="D75" s="8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7"/>
      <c r="P75" s="207"/>
      <c r="Q75" s="207"/>
      <c r="R75" s="208"/>
    </row>
    <row r="76" spans="1:20" ht="15.75" customHeight="1" x14ac:dyDescent="0.25">
      <c r="A76" s="5"/>
      <c r="B76" s="110"/>
      <c r="C76" s="110"/>
      <c r="D76" s="110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9"/>
      <c r="P76" s="209"/>
      <c r="Q76" s="209"/>
      <c r="R76" s="208"/>
    </row>
    <row r="77" spans="1:20" ht="23.25" x14ac:dyDescent="0.35">
      <c r="A77" s="210" t="s">
        <v>2</v>
      </c>
      <c r="B77" s="211"/>
      <c r="C77" s="211"/>
      <c r="D77" s="211"/>
      <c r="E77" s="150">
        <f>'Missouri Cover'!$BP$2</f>
        <v>2025</v>
      </c>
      <c r="F77" s="377" t="s">
        <v>337</v>
      </c>
      <c r="G77" s="378"/>
      <c r="H77" s="378"/>
      <c r="I77" s="378"/>
      <c r="J77" s="378"/>
      <c r="K77" s="378"/>
      <c r="L77" s="378"/>
      <c r="M77" s="378"/>
      <c r="N77" s="378"/>
      <c r="O77" s="378"/>
      <c r="P77" s="378"/>
      <c r="Q77" s="378"/>
      <c r="R77" s="379"/>
    </row>
    <row r="78" spans="1:20" ht="18" customHeight="1" x14ac:dyDescent="0.25">
      <c r="A78" s="198" t="s">
        <v>3</v>
      </c>
      <c r="B78" s="199"/>
      <c r="C78" s="199"/>
      <c r="D78" s="199"/>
      <c r="E78" s="199"/>
      <c r="F78" s="199"/>
      <c r="G78" s="200"/>
      <c r="H78" s="200"/>
      <c r="I78" s="199"/>
      <c r="J78" s="199"/>
      <c r="K78" s="199"/>
      <c r="L78" s="201"/>
      <c r="M78" s="202" t="s">
        <v>4</v>
      </c>
      <c r="N78" s="180"/>
      <c r="O78" s="180"/>
      <c r="P78" s="180"/>
      <c r="Q78" s="180"/>
      <c r="R78" s="181"/>
    </row>
    <row r="79" spans="1:20" ht="30" customHeight="1" x14ac:dyDescent="0.25">
      <c r="A79" s="215" t="str">
        <f>$A$10</f>
        <v/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7"/>
      <c r="M79" s="218" t="str">
        <f>$M$10</f>
        <v/>
      </c>
      <c r="N79" s="219"/>
      <c r="O79" s="219"/>
      <c r="P79" s="219"/>
      <c r="Q79" s="219"/>
      <c r="R79" s="220"/>
    </row>
    <row r="80" spans="1:20" ht="18" customHeight="1" x14ac:dyDescent="0.25">
      <c r="A80" s="221"/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3"/>
    </row>
    <row r="81" spans="1:18" ht="33" customHeight="1" x14ac:dyDescent="0.25">
      <c r="A81" s="498" t="s">
        <v>97</v>
      </c>
      <c r="B81" s="500" t="s">
        <v>98</v>
      </c>
      <c r="C81" s="501"/>
      <c r="D81" s="502" t="s">
        <v>99</v>
      </c>
      <c r="E81" s="503"/>
      <c r="F81" s="503"/>
      <c r="G81" s="503"/>
      <c r="H81" s="503"/>
      <c r="I81" s="504" t="s">
        <v>100</v>
      </c>
      <c r="J81" s="505"/>
      <c r="K81" s="505"/>
      <c r="L81" s="505"/>
      <c r="M81" s="399" t="s">
        <v>101</v>
      </c>
      <c r="N81" s="506"/>
      <c r="O81" s="506"/>
      <c r="P81" s="506"/>
      <c r="Q81" s="506"/>
      <c r="R81" s="506"/>
    </row>
    <row r="82" spans="1:18" ht="18.75" customHeight="1" x14ac:dyDescent="0.25">
      <c r="A82" s="499"/>
      <c r="B82" s="501"/>
      <c r="C82" s="501"/>
      <c r="D82" s="503"/>
      <c r="E82" s="503"/>
      <c r="F82" s="503"/>
      <c r="G82" s="503"/>
      <c r="H82" s="503"/>
      <c r="I82" s="505"/>
      <c r="J82" s="505"/>
      <c r="K82" s="505"/>
      <c r="L82" s="505"/>
      <c r="M82" s="507" t="s">
        <v>102</v>
      </c>
      <c r="N82" s="508"/>
      <c r="O82" s="508"/>
      <c r="P82" s="508"/>
      <c r="Q82" s="509" t="s">
        <v>103</v>
      </c>
      <c r="R82" s="510"/>
    </row>
    <row r="83" spans="1:18" ht="48" customHeight="1" x14ac:dyDescent="0.25">
      <c r="A83" s="92">
        <v>40</v>
      </c>
      <c r="B83" s="508"/>
      <c r="C83" s="503"/>
      <c r="D83" s="526" t="s">
        <v>224</v>
      </c>
      <c r="E83" s="527"/>
      <c r="F83" s="527"/>
      <c r="G83" s="527"/>
      <c r="H83" s="527"/>
      <c r="I83" s="508"/>
      <c r="J83" s="508"/>
      <c r="K83" s="508"/>
      <c r="L83" s="508"/>
      <c r="M83" s="528"/>
      <c r="N83" s="529"/>
      <c r="O83" s="529"/>
      <c r="P83" s="529"/>
      <c r="Q83" s="530"/>
      <c r="R83" s="530"/>
    </row>
    <row r="84" spans="1:18" ht="30" customHeight="1" x14ac:dyDescent="0.25">
      <c r="A84" s="92">
        <v>41</v>
      </c>
      <c r="B84" s="508"/>
      <c r="C84" s="503"/>
      <c r="D84" s="526" t="s">
        <v>225</v>
      </c>
      <c r="E84" s="527"/>
      <c r="F84" s="527"/>
      <c r="G84" s="527"/>
      <c r="H84" s="527"/>
      <c r="I84" s="508"/>
      <c r="J84" s="508"/>
      <c r="K84" s="508"/>
      <c r="L84" s="508"/>
      <c r="M84" s="528"/>
      <c r="N84" s="529"/>
      <c r="O84" s="529"/>
      <c r="P84" s="529"/>
      <c r="Q84" s="530"/>
      <c r="R84" s="529"/>
    </row>
    <row r="85" spans="1:18" ht="30" customHeight="1" x14ac:dyDescent="0.25">
      <c r="A85" s="92">
        <v>42</v>
      </c>
      <c r="B85" s="508">
        <v>350.1</v>
      </c>
      <c r="C85" s="503"/>
      <c r="D85" s="518" t="s">
        <v>171</v>
      </c>
      <c r="E85" s="519"/>
      <c r="F85" s="519"/>
      <c r="G85" s="519"/>
      <c r="H85" s="519"/>
      <c r="I85" s="508" t="s">
        <v>105</v>
      </c>
      <c r="J85" s="508"/>
      <c r="K85" s="508"/>
      <c r="L85" s="508"/>
      <c r="M85" s="531"/>
      <c r="N85" s="532"/>
      <c r="O85" s="532"/>
      <c r="P85" s="532"/>
      <c r="Q85" s="523"/>
      <c r="R85" s="522"/>
    </row>
    <row r="86" spans="1:18" ht="30" customHeight="1" x14ac:dyDescent="0.25">
      <c r="A86" s="92">
        <v>43</v>
      </c>
      <c r="B86" s="508">
        <v>350.2</v>
      </c>
      <c r="C86" s="503"/>
      <c r="D86" s="518" t="s">
        <v>170</v>
      </c>
      <c r="E86" s="519"/>
      <c r="F86" s="519"/>
      <c r="G86" s="519"/>
      <c r="H86" s="519"/>
      <c r="I86" s="508" t="s">
        <v>105</v>
      </c>
      <c r="J86" s="508"/>
      <c r="K86" s="508"/>
      <c r="L86" s="508"/>
      <c r="M86" s="531"/>
      <c r="N86" s="532"/>
      <c r="O86" s="532"/>
      <c r="P86" s="532"/>
      <c r="Q86" s="523"/>
      <c r="R86" s="522"/>
    </row>
    <row r="87" spans="1:18" ht="30" customHeight="1" x14ac:dyDescent="0.25">
      <c r="A87" s="92">
        <v>44</v>
      </c>
      <c r="B87" s="508">
        <v>351</v>
      </c>
      <c r="C87" s="503"/>
      <c r="D87" s="518" t="s">
        <v>212</v>
      </c>
      <c r="E87" s="519"/>
      <c r="F87" s="519"/>
      <c r="G87" s="519"/>
      <c r="H87" s="519"/>
      <c r="I87" s="508" t="s">
        <v>105</v>
      </c>
      <c r="J87" s="508"/>
      <c r="K87" s="508"/>
      <c r="L87" s="508"/>
      <c r="M87" s="531"/>
      <c r="N87" s="532"/>
      <c r="O87" s="532"/>
      <c r="P87" s="532"/>
      <c r="Q87" s="523"/>
      <c r="R87" s="522"/>
    </row>
    <row r="88" spans="1:18" ht="30" customHeight="1" x14ac:dyDescent="0.25">
      <c r="A88" s="92">
        <v>45</v>
      </c>
      <c r="B88" s="508">
        <v>352</v>
      </c>
      <c r="C88" s="503"/>
      <c r="D88" s="542" t="s">
        <v>226</v>
      </c>
      <c r="E88" s="543"/>
      <c r="F88" s="543"/>
      <c r="G88" s="543"/>
      <c r="H88" s="543"/>
      <c r="I88" s="508" t="s">
        <v>105</v>
      </c>
      <c r="J88" s="508"/>
      <c r="K88" s="508"/>
      <c r="L88" s="508"/>
      <c r="M88" s="531"/>
      <c r="N88" s="532"/>
      <c r="O88" s="532"/>
      <c r="P88" s="532"/>
      <c r="Q88" s="523"/>
      <c r="R88" s="522"/>
    </row>
    <row r="89" spans="1:18" ht="30" customHeight="1" x14ac:dyDescent="0.25">
      <c r="A89" s="92">
        <v>46</v>
      </c>
      <c r="B89" s="508">
        <v>352.1</v>
      </c>
      <c r="C89" s="503"/>
      <c r="D89" s="518" t="s">
        <v>227</v>
      </c>
      <c r="E89" s="519"/>
      <c r="F89" s="519"/>
      <c r="G89" s="519"/>
      <c r="H89" s="519"/>
      <c r="I89" s="508" t="s">
        <v>105</v>
      </c>
      <c r="J89" s="508"/>
      <c r="K89" s="508"/>
      <c r="L89" s="508"/>
      <c r="M89" s="531"/>
      <c r="N89" s="532"/>
      <c r="O89" s="532"/>
      <c r="P89" s="532"/>
      <c r="Q89" s="523"/>
      <c r="R89" s="522"/>
    </row>
    <row r="90" spans="1:18" ht="30" customHeight="1" x14ac:dyDescent="0.25">
      <c r="A90" s="92">
        <v>47</v>
      </c>
      <c r="B90" s="508">
        <v>352.2</v>
      </c>
      <c r="C90" s="503"/>
      <c r="D90" s="518" t="s">
        <v>228</v>
      </c>
      <c r="E90" s="519"/>
      <c r="F90" s="519"/>
      <c r="G90" s="519"/>
      <c r="H90" s="519"/>
      <c r="I90" s="508" t="s">
        <v>105</v>
      </c>
      <c r="J90" s="508"/>
      <c r="K90" s="508"/>
      <c r="L90" s="508"/>
      <c r="M90" s="531"/>
      <c r="N90" s="532"/>
      <c r="O90" s="532"/>
      <c r="P90" s="532"/>
      <c r="Q90" s="523"/>
      <c r="R90" s="522"/>
    </row>
    <row r="91" spans="1:18" ht="30" customHeight="1" x14ac:dyDescent="0.25">
      <c r="A91" s="92">
        <v>48</v>
      </c>
      <c r="B91" s="508">
        <v>352.3</v>
      </c>
      <c r="C91" s="503"/>
      <c r="D91" s="518" t="s">
        <v>229</v>
      </c>
      <c r="E91" s="519"/>
      <c r="F91" s="519"/>
      <c r="G91" s="519"/>
      <c r="H91" s="519"/>
      <c r="I91" s="508" t="s">
        <v>105</v>
      </c>
      <c r="J91" s="508"/>
      <c r="K91" s="508"/>
      <c r="L91" s="508"/>
      <c r="M91" s="531"/>
      <c r="N91" s="532"/>
      <c r="O91" s="532"/>
      <c r="P91" s="532"/>
      <c r="Q91" s="523"/>
      <c r="R91" s="522"/>
    </row>
    <row r="92" spans="1:18" ht="30.75" customHeight="1" x14ac:dyDescent="0.25">
      <c r="A92" s="92">
        <v>49</v>
      </c>
      <c r="B92" s="508">
        <v>353</v>
      </c>
      <c r="C92" s="503"/>
      <c r="D92" s="518" t="s">
        <v>230</v>
      </c>
      <c r="E92" s="519"/>
      <c r="F92" s="519"/>
      <c r="G92" s="519"/>
      <c r="H92" s="519"/>
      <c r="I92" s="508" t="s">
        <v>105</v>
      </c>
      <c r="J92" s="508"/>
      <c r="K92" s="508"/>
      <c r="L92" s="508"/>
      <c r="M92" s="531"/>
      <c r="N92" s="532"/>
      <c r="O92" s="532"/>
      <c r="P92" s="532"/>
      <c r="Q92" s="523"/>
      <c r="R92" s="522"/>
    </row>
    <row r="93" spans="1:18" ht="30" customHeight="1" x14ac:dyDescent="0.25">
      <c r="A93" s="92">
        <v>50</v>
      </c>
      <c r="B93" s="508">
        <v>354</v>
      </c>
      <c r="C93" s="503"/>
      <c r="D93" s="518" t="s">
        <v>231</v>
      </c>
      <c r="E93" s="519"/>
      <c r="F93" s="519"/>
      <c r="G93" s="519"/>
      <c r="H93" s="519"/>
      <c r="I93" s="508" t="s">
        <v>107</v>
      </c>
      <c r="J93" s="508"/>
      <c r="K93" s="508"/>
      <c r="L93" s="508"/>
      <c r="M93" s="531"/>
      <c r="N93" s="532"/>
      <c r="O93" s="532"/>
      <c r="P93" s="532"/>
      <c r="Q93" s="535"/>
      <c r="R93" s="532"/>
    </row>
    <row r="94" spans="1:18" ht="30" customHeight="1" x14ac:dyDescent="0.25">
      <c r="A94" s="92">
        <v>51</v>
      </c>
      <c r="B94" s="508">
        <v>355</v>
      </c>
      <c r="C94" s="503"/>
      <c r="D94" s="518" t="s">
        <v>232</v>
      </c>
      <c r="E94" s="519"/>
      <c r="F94" s="519"/>
      <c r="G94" s="519"/>
      <c r="H94" s="519"/>
      <c r="I94" s="508" t="s">
        <v>105</v>
      </c>
      <c r="J94" s="508"/>
      <c r="K94" s="508"/>
      <c r="L94" s="508"/>
      <c r="M94" s="531"/>
      <c r="N94" s="532"/>
      <c r="O94" s="532"/>
      <c r="P94" s="532"/>
      <c r="Q94" s="523"/>
      <c r="R94" s="522"/>
    </row>
    <row r="95" spans="1:18" ht="30" customHeight="1" x14ac:dyDescent="0.25">
      <c r="A95" s="92">
        <v>52</v>
      </c>
      <c r="B95" s="508">
        <v>356</v>
      </c>
      <c r="C95" s="503"/>
      <c r="D95" s="518" t="s">
        <v>204</v>
      </c>
      <c r="E95" s="519"/>
      <c r="F95" s="519"/>
      <c r="G95" s="519"/>
      <c r="H95" s="519"/>
      <c r="I95" s="508" t="s">
        <v>105</v>
      </c>
      <c r="J95" s="508"/>
      <c r="K95" s="508"/>
      <c r="L95" s="508"/>
      <c r="M95" s="531"/>
      <c r="N95" s="532"/>
      <c r="O95" s="532"/>
      <c r="P95" s="532"/>
      <c r="Q95" s="523"/>
      <c r="R95" s="522"/>
    </row>
    <row r="96" spans="1:18" ht="30" customHeight="1" x14ac:dyDescent="0.25">
      <c r="A96" s="92">
        <v>53</v>
      </c>
      <c r="B96" s="508">
        <v>357</v>
      </c>
      <c r="C96" s="503"/>
      <c r="D96" s="518" t="s">
        <v>205</v>
      </c>
      <c r="E96" s="519"/>
      <c r="F96" s="519"/>
      <c r="G96" s="519"/>
      <c r="H96" s="519"/>
      <c r="I96" s="508" t="s">
        <v>107</v>
      </c>
      <c r="J96" s="508"/>
      <c r="K96" s="508"/>
      <c r="L96" s="508"/>
      <c r="M96" s="531"/>
      <c r="N96" s="532"/>
      <c r="O96" s="532"/>
      <c r="P96" s="532"/>
      <c r="Q96" s="535"/>
      <c r="R96" s="532"/>
    </row>
    <row r="97" spans="1:18" ht="30" customHeight="1" x14ac:dyDescent="0.25">
      <c r="A97" s="92">
        <v>54</v>
      </c>
      <c r="B97" s="508"/>
      <c r="C97" s="503"/>
      <c r="D97" s="524" t="s">
        <v>233</v>
      </c>
      <c r="E97" s="525"/>
      <c r="F97" s="525"/>
      <c r="G97" s="525"/>
      <c r="H97" s="525"/>
      <c r="I97" s="508"/>
      <c r="J97" s="508"/>
      <c r="K97" s="508"/>
      <c r="L97" s="508"/>
      <c r="M97" s="538">
        <f>M85+M86+M87+M88+M89+M90+M91+M92+M93+M94+M95+M96</f>
        <v>0</v>
      </c>
      <c r="N97" s="539"/>
      <c r="O97" s="539"/>
      <c r="P97" s="539"/>
      <c r="Q97" s="540">
        <f>Q93+Q96</f>
        <v>0</v>
      </c>
      <c r="R97" s="539"/>
    </row>
    <row r="98" spans="1:18" ht="30" customHeight="1" x14ac:dyDescent="0.25">
      <c r="A98" s="92">
        <v>55</v>
      </c>
      <c r="B98" s="508"/>
      <c r="C98" s="503"/>
      <c r="D98" s="526" t="s">
        <v>234</v>
      </c>
      <c r="E98" s="527"/>
      <c r="F98" s="527"/>
      <c r="G98" s="527"/>
      <c r="H98" s="527"/>
      <c r="I98" s="508"/>
      <c r="J98" s="508"/>
      <c r="K98" s="508"/>
      <c r="L98" s="508"/>
      <c r="M98" s="528"/>
      <c r="N98" s="529"/>
      <c r="O98" s="529"/>
      <c r="P98" s="529"/>
      <c r="Q98" s="530"/>
      <c r="R98" s="529"/>
    </row>
    <row r="99" spans="1:18" ht="30" customHeight="1" x14ac:dyDescent="0.25">
      <c r="A99" s="92">
        <v>56</v>
      </c>
      <c r="B99" s="508">
        <v>360</v>
      </c>
      <c r="C99" s="503"/>
      <c r="D99" s="518" t="s">
        <v>211</v>
      </c>
      <c r="E99" s="519"/>
      <c r="F99" s="519"/>
      <c r="G99" s="519"/>
      <c r="H99" s="519"/>
      <c r="I99" s="508" t="s">
        <v>105</v>
      </c>
      <c r="J99" s="508"/>
      <c r="K99" s="508"/>
      <c r="L99" s="508"/>
      <c r="M99" s="531"/>
      <c r="N99" s="532"/>
      <c r="O99" s="532"/>
      <c r="P99" s="532"/>
      <c r="Q99" s="523"/>
      <c r="R99" s="522"/>
    </row>
    <row r="100" spans="1:18" ht="30.75" customHeight="1" x14ac:dyDescent="0.25">
      <c r="A100" s="92">
        <v>57</v>
      </c>
      <c r="B100" s="508">
        <v>361</v>
      </c>
      <c r="C100" s="508"/>
      <c r="D100" s="518" t="s">
        <v>212</v>
      </c>
      <c r="E100" s="519"/>
      <c r="F100" s="519"/>
      <c r="G100" s="519"/>
      <c r="H100" s="519"/>
      <c r="I100" s="508" t="s">
        <v>105</v>
      </c>
      <c r="J100" s="508"/>
      <c r="K100" s="508"/>
      <c r="L100" s="508"/>
      <c r="M100" s="531"/>
      <c r="N100" s="532"/>
      <c r="O100" s="532"/>
      <c r="P100" s="532"/>
      <c r="Q100" s="523"/>
      <c r="R100" s="522"/>
    </row>
    <row r="101" spans="1:18" ht="30" customHeight="1" x14ac:dyDescent="0.25">
      <c r="A101" s="92">
        <v>58</v>
      </c>
      <c r="B101" s="508">
        <v>362</v>
      </c>
      <c r="C101" s="508"/>
      <c r="D101" s="518" t="s">
        <v>235</v>
      </c>
      <c r="E101" s="519"/>
      <c r="F101" s="519"/>
      <c r="G101" s="519"/>
      <c r="H101" s="519"/>
      <c r="I101" s="508" t="s">
        <v>105</v>
      </c>
      <c r="J101" s="508"/>
      <c r="K101" s="508"/>
      <c r="L101" s="508"/>
      <c r="M101" s="531"/>
      <c r="N101" s="532"/>
      <c r="O101" s="532"/>
      <c r="P101" s="532"/>
      <c r="Q101" s="523"/>
      <c r="R101" s="522"/>
    </row>
    <row r="102" spans="1:18" ht="30" customHeight="1" x14ac:dyDescent="0.25">
      <c r="A102" s="92">
        <v>59</v>
      </c>
      <c r="B102" s="508">
        <v>363</v>
      </c>
      <c r="C102" s="508"/>
      <c r="D102" s="518" t="s">
        <v>204</v>
      </c>
      <c r="E102" s="519"/>
      <c r="F102" s="519"/>
      <c r="G102" s="519"/>
      <c r="H102" s="519"/>
      <c r="I102" s="508" t="s">
        <v>105</v>
      </c>
      <c r="J102" s="508"/>
      <c r="K102" s="508"/>
      <c r="L102" s="508"/>
      <c r="M102" s="531"/>
      <c r="N102" s="532"/>
      <c r="O102" s="532"/>
      <c r="P102" s="532"/>
      <c r="Q102" s="523"/>
      <c r="R102" s="522"/>
    </row>
    <row r="103" spans="1:18" ht="30" customHeight="1" x14ac:dyDescent="0.25">
      <c r="A103" s="92">
        <v>60</v>
      </c>
      <c r="B103" s="508">
        <v>363.1</v>
      </c>
      <c r="C103" s="508"/>
      <c r="D103" s="518" t="s">
        <v>236</v>
      </c>
      <c r="E103" s="519"/>
      <c r="F103" s="519"/>
      <c r="G103" s="519"/>
      <c r="H103" s="519"/>
      <c r="I103" s="508" t="s">
        <v>105</v>
      </c>
      <c r="J103" s="508"/>
      <c r="K103" s="508"/>
      <c r="L103" s="508"/>
      <c r="M103" s="533"/>
      <c r="N103" s="532"/>
      <c r="O103" s="532"/>
      <c r="P103" s="532"/>
      <c r="Q103" s="523"/>
      <c r="R103" s="522"/>
    </row>
    <row r="104" spans="1:18" ht="30" customHeight="1" x14ac:dyDescent="0.25">
      <c r="A104" s="92">
        <v>61</v>
      </c>
      <c r="B104" s="508">
        <v>363.2</v>
      </c>
      <c r="C104" s="508"/>
      <c r="D104" s="518" t="s">
        <v>237</v>
      </c>
      <c r="E104" s="519"/>
      <c r="F104" s="519"/>
      <c r="G104" s="519"/>
      <c r="H104" s="519"/>
      <c r="I104" s="508" t="s">
        <v>105</v>
      </c>
      <c r="J104" s="508"/>
      <c r="K104" s="508"/>
      <c r="L104" s="508"/>
      <c r="M104" s="533"/>
      <c r="N104" s="532"/>
      <c r="O104" s="532"/>
      <c r="P104" s="532"/>
      <c r="Q104" s="523"/>
      <c r="R104" s="522"/>
    </row>
    <row r="105" spans="1:18" ht="30" customHeight="1" x14ac:dyDescent="0.25">
      <c r="A105" s="92">
        <v>62</v>
      </c>
      <c r="B105" s="508">
        <v>363.3</v>
      </c>
      <c r="C105" s="508"/>
      <c r="D105" s="518" t="s">
        <v>216</v>
      </c>
      <c r="E105" s="519"/>
      <c r="F105" s="519"/>
      <c r="G105" s="519"/>
      <c r="H105" s="519"/>
      <c r="I105" s="508" t="s">
        <v>107</v>
      </c>
      <c r="J105" s="508"/>
      <c r="K105" s="508"/>
      <c r="L105" s="508"/>
      <c r="M105" s="533"/>
      <c r="N105" s="532"/>
      <c r="O105" s="532"/>
      <c r="P105" s="532"/>
      <c r="Q105" s="535"/>
      <c r="R105" s="532"/>
    </row>
    <row r="106" spans="1:18" ht="30" customHeight="1" x14ac:dyDescent="0.25">
      <c r="A106" s="92">
        <v>63</v>
      </c>
      <c r="B106" s="508">
        <v>363.4</v>
      </c>
      <c r="C106" s="508"/>
      <c r="D106" s="518" t="s">
        <v>232</v>
      </c>
      <c r="E106" s="519"/>
      <c r="F106" s="519"/>
      <c r="G106" s="519"/>
      <c r="H106" s="519"/>
      <c r="I106" s="508" t="s">
        <v>105</v>
      </c>
      <c r="J106" s="508"/>
      <c r="K106" s="508"/>
      <c r="L106" s="508"/>
      <c r="M106" s="533"/>
      <c r="N106" s="532"/>
      <c r="O106" s="532"/>
      <c r="P106" s="532"/>
      <c r="Q106" s="523"/>
      <c r="R106" s="522"/>
    </row>
    <row r="107" spans="1:18" ht="30" customHeight="1" x14ac:dyDescent="0.25">
      <c r="A107" s="92">
        <v>64</v>
      </c>
      <c r="B107" s="508">
        <v>363.5</v>
      </c>
      <c r="C107" s="508"/>
      <c r="D107" s="518" t="s">
        <v>205</v>
      </c>
      <c r="E107" s="519"/>
      <c r="F107" s="519"/>
      <c r="G107" s="519"/>
      <c r="H107" s="519"/>
      <c r="I107" s="508" t="s">
        <v>105</v>
      </c>
      <c r="J107" s="508"/>
      <c r="K107" s="508"/>
      <c r="L107" s="508"/>
      <c r="M107" s="533"/>
      <c r="N107" s="532"/>
      <c r="O107" s="532"/>
      <c r="P107" s="532"/>
      <c r="Q107" s="523"/>
      <c r="R107" s="522"/>
    </row>
    <row r="108" spans="1:18" ht="30" customHeight="1" x14ac:dyDescent="0.25">
      <c r="A108" s="92">
        <v>65</v>
      </c>
      <c r="B108" s="508"/>
      <c r="C108" s="508"/>
      <c r="D108" s="524" t="s">
        <v>238</v>
      </c>
      <c r="E108" s="525"/>
      <c r="F108" s="525"/>
      <c r="G108" s="525"/>
      <c r="H108" s="525"/>
      <c r="I108" s="536"/>
      <c r="J108" s="537"/>
      <c r="K108" s="537"/>
      <c r="L108" s="537"/>
      <c r="M108" s="538">
        <f>M99+M100+M101+M102+M103+M104+M105+M106+M107</f>
        <v>0</v>
      </c>
      <c r="N108" s="539"/>
      <c r="O108" s="539"/>
      <c r="P108" s="539"/>
      <c r="Q108" s="540">
        <f>Q105</f>
        <v>0</v>
      </c>
      <c r="R108" s="539"/>
    </row>
    <row r="109" spans="1:18" ht="15" customHeight="1" x14ac:dyDescent="0.25">
      <c r="A109" s="387"/>
      <c r="B109" s="388"/>
      <c r="C109" s="388"/>
      <c r="D109" s="388"/>
      <c r="E109" s="388"/>
      <c r="F109" s="388"/>
      <c r="G109" s="388"/>
      <c r="H109" s="388"/>
      <c r="I109" s="388"/>
      <c r="J109" s="388"/>
      <c r="K109" s="388"/>
      <c r="L109" s="388"/>
      <c r="M109" s="388"/>
      <c r="N109" s="388"/>
      <c r="O109" s="388"/>
      <c r="P109" s="388"/>
      <c r="Q109" s="388"/>
      <c r="R109" s="389"/>
    </row>
    <row r="110" spans="1:18" ht="26.25" customHeight="1" x14ac:dyDescent="0.25">
      <c r="A110" s="397">
        <v>45292</v>
      </c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21" t="s">
        <v>239</v>
      </c>
    </row>
    <row r="111" spans="1:18" x14ac:dyDescent="0.25"/>
    <row r="112" spans="1:18" ht="20.25" x14ac:dyDescent="0.25">
      <c r="A112" s="1"/>
      <c r="B112" s="2"/>
      <c r="C112" s="2"/>
      <c r="D112" s="2"/>
      <c r="E112" s="203" t="s">
        <v>0</v>
      </c>
      <c r="F112" s="204"/>
      <c r="G112" s="204"/>
      <c r="H112" s="204"/>
      <c r="I112" s="204"/>
      <c r="J112" s="204"/>
      <c r="K112" s="204"/>
      <c r="L112" s="204"/>
      <c r="M112" s="204"/>
      <c r="N112" s="204"/>
      <c r="O112" s="3"/>
      <c r="P112" s="3"/>
      <c r="Q112" s="3"/>
      <c r="R112" s="4"/>
    </row>
    <row r="113" spans="1:18" ht="22.5" customHeight="1" x14ac:dyDescent="0.25">
      <c r="A113" s="5"/>
      <c r="B113" s="6"/>
      <c r="C113" s="6"/>
      <c r="D113" s="6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390" t="s">
        <v>240</v>
      </c>
      <c r="P113" s="207"/>
      <c r="Q113" s="207"/>
      <c r="R113" s="208"/>
    </row>
    <row r="114" spans="1:18" ht="15" customHeight="1" x14ac:dyDescent="0.25">
      <c r="A114" s="5"/>
      <c r="B114" s="6"/>
      <c r="C114" s="6"/>
      <c r="D114" s="6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9"/>
      <c r="P114" s="209"/>
      <c r="Q114" s="209"/>
      <c r="R114" s="208"/>
    </row>
    <row r="115" spans="1:18" ht="15" customHeight="1" x14ac:dyDescent="0.25">
      <c r="A115" s="5"/>
      <c r="B115" s="6"/>
      <c r="C115" s="6"/>
      <c r="D115" s="6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9"/>
      <c r="P115" s="209"/>
      <c r="Q115" s="209"/>
      <c r="R115" s="208"/>
    </row>
    <row r="116" spans="1:18" ht="15" customHeight="1" x14ac:dyDescent="0.25">
      <c r="A116" s="5"/>
      <c r="B116" s="6"/>
      <c r="C116" s="7" t="s">
        <v>1</v>
      </c>
      <c r="D116" s="8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7"/>
      <c r="P116" s="207"/>
      <c r="Q116" s="207"/>
      <c r="R116" s="208"/>
    </row>
    <row r="117" spans="1:18" ht="15.75" customHeight="1" x14ac:dyDescent="0.25">
      <c r="A117" s="5"/>
      <c r="B117" s="110"/>
      <c r="C117" s="110"/>
      <c r="D117" s="110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9"/>
      <c r="P117" s="209"/>
      <c r="Q117" s="209"/>
      <c r="R117" s="208"/>
    </row>
    <row r="118" spans="1:18" ht="23.25" x14ac:dyDescent="0.35">
      <c r="A118" s="210" t="s">
        <v>2</v>
      </c>
      <c r="B118" s="211"/>
      <c r="C118" s="211"/>
      <c r="D118" s="211"/>
      <c r="E118" s="150">
        <f>'Missouri Cover'!$BP$2</f>
        <v>2025</v>
      </c>
      <c r="F118" s="377" t="s">
        <v>337</v>
      </c>
      <c r="G118" s="378"/>
      <c r="H118" s="378"/>
      <c r="I118" s="378"/>
      <c r="J118" s="378"/>
      <c r="K118" s="378"/>
      <c r="L118" s="378"/>
      <c r="M118" s="378"/>
      <c r="N118" s="378"/>
      <c r="O118" s="378"/>
      <c r="P118" s="378"/>
      <c r="Q118" s="378"/>
      <c r="R118" s="379"/>
    </row>
    <row r="119" spans="1:18" ht="18" customHeight="1" x14ac:dyDescent="0.25">
      <c r="A119" s="198" t="s">
        <v>3</v>
      </c>
      <c r="B119" s="199"/>
      <c r="C119" s="199"/>
      <c r="D119" s="199"/>
      <c r="E119" s="199"/>
      <c r="F119" s="199"/>
      <c r="G119" s="200"/>
      <c r="H119" s="200"/>
      <c r="I119" s="199"/>
      <c r="J119" s="199"/>
      <c r="K119" s="199"/>
      <c r="L119" s="201"/>
      <c r="M119" s="202" t="s">
        <v>4</v>
      </c>
      <c r="N119" s="180"/>
      <c r="O119" s="180"/>
      <c r="P119" s="180"/>
      <c r="Q119" s="180"/>
      <c r="R119" s="181"/>
    </row>
    <row r="120" spans="1:18" ht="30" customHeight="1" x14ac:dyDescent="0.25">
      <c r="A120" s="215" t="str">
        <f>$A$10</f>
        <v/>
      </c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7"/>
      <c r="M120" s="218" t="str">
        <f>$M$10</f>
        <v/>
      </c>
      <c r="N120" s="219"/>
      <c r="O120" s="219"/>
      <c r="P120" s="219"/>
      <c r="Q120" s="219"/>
      <c r="R120" s="220"/>
    </row>
    <row r="121" spans="1:18" ht="18" customHeight="1" x14ac:dyDescent="0.25">
      <c r="A121" s="221"/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3"/>
    </row>
    <row r="122" spans="1:18" ht="33" customHeight="1" x14ac:dyDescent="0.25">
      <c r="A122" s="498" t="s">
        <v>97</v>
      </c>
      <c r="B122" s="500" t="s">
        <v>98</v>
      </c>
      <c r="C122" s="501"/>
      <c r="D122" s="502" t="s">
        <v>99</v>
      </c>
      <c r="E122" s="503"/>
      <c r="F122" s="503"/>
      <c r="G122" s="503"/>
      <c r="H122" s="503"/>
      <c r="I122" s="504" t="s">
        <v>100</v>
      </c>
      <c r="J122" s="505"/>
      <c r="K122" s="505"/>
      <c r="L122" s="505"/>
      <c r="M122" s="399" t="s">
        <v>101</v>
      </c>
      <c r="N122" s="506"/>
      <c r="O122" s="506"/>
      <c r="P122" s="506"/>
      <c r="Q122" s="506"/>
      <c r="R122" s="506"/>
    </row>
    <row r="123" spans="1:18" ht="18.75" customHeight="1" x14ac:dyDescent="0.25">
      <c r="A123" s="499"/>
      <c r="B123" s="501"/>
      <c r="C123" s="501"/>
      <c r="D123" s="503"/>
      <c r="E123" s="503"/>
      <c r="F123" s="503"/>
      <c r="G123" s="503"/>
      <c r="H123" s="503"/>
      <c r="I123" s="505"/>
      <c r="J123" s="505"/>
      <c r="K123" s="505"/>
      <c r="L123" s="505"/>
      <c r="M123" s="507" t="s">
        <v>102</v>
      </c>
      <c r="N123" s="508"/>
      <c r="O123" s="508"/>
      <c r="P123" s="508"/>
      <c r="Q123" s="509" t="s">
        <v>103</v>
      </c>
      <c r="R123" s="510"/>
    </row>
    <row r="124" spans="1:18" ht="30.75" customHeight="1" x14ac:dyDescent="0.25">
      <c r="A124" s="92">
        <v>66</v>
      </c>
      <c r="B124" s="508"/>
      <c r="C124" s="508"/>
      <c r="D124" s="526" t="s">
        <v>241</v>
      </c>
      <c r="E124" s="527"/>
      <c r="F124" s="527"/>
      <c r="G124" s="527"/>
      <c r="H124" s="527"/>
      <c r="I124" s="508"/>
      <c r="J124" s="508"/>
      <c r="K124" s="508"/>
      <c r="L124" s="508"/>
      <c r="M124" s="528"/>
      <c r="N124" s="529"/>
      <c r="O124" s="529"/>
      <c r="P124" s="529"/>
      <c r="Q124" s="530"/>
      <c r="R124" s="529"/>
    </row>
    <row r="125" spans="1:18" ht="30" customHeight="1" x14ac:dyDescent="0.25">
      <c r="A125" s="92">
        <v>67</v>
      </c>
      <c r="B125" s="508">
        <v>340</v>
      </c>
      <c r="C125" s="508"/>
      <c r="D125" s="518" t="s">
        <v>211</v>
      </c>
      <c r="E125" s="519"/>
      <c r="F125" s="519"/>
      <c r="G125" s="519"/>
      <c r="H125" s="519"/>
      <c r="I125" s="508" t="s">
        <v>105</v>
      </c>
      <c r="J125" s="508"/>
      <c r="K125" s="508"/>
      <c r="L125" s="508"/>
      <c r="M125" s="531"/>
      <c r="N125" s="532"/>
      <c r="O125" s="532"/>
      <c r="P125" s="532"/>
      <c r="Q125" s="523"/>
      <c r="R125" s="522"/>
    </row>
    <row r="126" spans="1:18" ht="30" customHeight="1" x14ac:dyDescent="0.25">
      <c r="A126" s="92">
        <v>68</v>
      </c>
      <c r="B126" s="508">
        <v>341</v>
      </c>
      <c r="C126" s="508"/>
      <c r="D126" s="518" t="s">
        <v>212</v>
      </c>
      <c r="E126" s="519"/>
      <c r="F126" s="519"/>
      <c r="G126" s="519"/>
      <c r="H126" s="519"/>
      <c r="I126" s="508" t="s">
        <v>105</v>
      </c>
      <c r="J126" s="508"/>
      <c r="K126" s="508"/>
      <c r="L126" s="508"/>
      <c r="M126" s="533"/>
      <c r="N126" s="532"/>
      <c r="O126" s="532"/>
      <c r="P126" s="532"/>
      <c r="Q126" s="523"/>
      <c r="R126" s="522"/>
    </row>
    <row r="127" spans="1:18" ht="30" customHeight="1" x14ac:dyDescent="0.25">
      <c r="A127" s="92">
        <v>69</v>
      </c>
      <c r="B127" s="508">
        <v>342</v>
      </c>
      <c r="C127" s="508"/>
      <c r="D127" s="518" t="s">
        <v>242</v>
      </c>
      <c r="E127" s="519"/>
      <c r="F127" s="519"/>
      <c r="G127" s="519"/>
      <c r="H127" s="519"/>
      <c r="I127" s="508" t="s">
        <v>105</v>
      </c>
      <c r="J127" s="508"/>
      <c r="K127" s="508"/>
      <c r="L127" s="508"/>
      <c r="M127" s="531"/>
      <c r="N127" s="535"/>
      <c r="O127" s="535"/>
      <c r="P127" s="535"/>
      <c r="Q127" s="523"/>
      <c r="R127" s="522"/>
    </row>
    <row r="128" spans="1:18" ht="30" customHeight="1" x14ac:dyDescent="0.25">
      <c r="A128" s="92">
        <v>70</v>
      </c>
      <c r="B128" s="508">
        <v>343</v>
      </c>
      <c r="C128" s="508"/>
      <c r="D128" s="518" t="s">
        <v>243</v>
      </c>
      <c r="E128" s="519"/>
      <c r="F128" s="519"/>
      <c r="G128" s="519"/>
      <c r="H128" s="519"/>
      <c r="I128" s="508" t="s">
        <v>106</v>
      </c>
      <c r="J128" s="508"/>
      <c r="K128" s="508"/>
      <c r="L128" s="508"/>
      <c r="M128" s="521"/>
      <c r="N128" s="522"/>
      <c r="O128" s="522"/>
      <c r="P128" s="522"/>
      <c r="Q128" s="535"/>
      <c r="R128" s="532"/>
    </row>
    <row r="129" spans="1:20" ht="30" customHeight="1" x14ac:dyDescent="0.25">
      <c r="A129" s="92">
        <v>71</v>
      </c>
      <c r="B129" s="508">
        <v>344</v>
      </c>
      <c r="C129" s="508"/>
      <c r="D129" s="518" t="s">
        <v>232</v>
      </c>
      <c r="E129" s="519"/>
      <c r="F129" s="519"/>
      <c r="G129" s="519"/>
      <c r="H129" s="519"/>
      <c r="I129" s="508" t="s">
        <v>105</v>
      </c>
      <c r="J129" s="508"/>
      <c r="K129" s="508"/>
      <c r="L129" s="508"/>
      <c r="M129" s="531"/>
      <c r="N129" s="532"/>
      <c r="O129" s="532"/>
      <c r="P129" s="532"/>
      <c r="Q129" s="523"/>
      <c r="R129" s="522"/>
    </row>
    <row r="130" spans="1:20" ht="30" customHeight="1" x14ac:dyDescent="0.25">
      <c r="A130" s="92">
        <v>72</v>
      </c>
      <c r="B130" s="508">
        <v>345</v>
      </c>
      <c r="C130" s="508"/>
      <c r="D130" s="518" t="s">
        <v>231</v>
      </c>
      <c r="E130" s="519"/>
      <c r="F130" s="519"/>
      <c r="G130" s="519"/>
      <c r="H130" s="519"/>
      <c r="I130" s="508" t="s">
        <v>107</v>
      </c>
      <c r="J130" s="508"/>
      <c r="K130" s="508"/>
      <c r="L130" s="508"/>
      <c r="M130" s="533"/>
      <c r="N130" s="532"/>
      <c r="O130" s="532"/>
      <c r="P130" s="532"/>
      <c r="Q130" s="535"/>
      <c r="R130" s="532"/>
    </row>
    <row r="131" spans="1:20" ht="30" customHeight="1" x14ac:dyDescent="0.25">
      <c r="A131" s="92">
        <v>73</v>
      </c>
      <c r="B131" s="508">
        <v>346</v>
      </c>
      <c r="C131" s="508"/>
      <c r="D131" s="518" t="s">
        <v>244</v>
      </c>
      <c r="E131" s="519"/>
      <c r="F131" s="519"/>
      <c r="G131" s="519"/>
      <c r="H131" s="519"/>
      <c r="I131" s="508" t="s">
        <v>107</v>
      </c>
      <c r="J131" s="508"/>
      <c r="K131" s="508"/>
      <c r="L131" s="508"/>
      <c r="M131" s="533"/>
      <c r="N131" s="532"/>
      <c r="O131" s="532"/>
      <c r="P131" s="532"/>
      <c r="Q131" s="535"/>
      <c r="R131" s="532"/>
    </row>
    <row r="132" spans="1:20" ht="30" customHeight="1" x14ac:dyDescent="0.25">
      <c r="A132" s="92">
        <v>74</v>
      </c>
      <c r="B132" s="508">
        <v>347</v>
      </c>
      <c r="C132" s="508"/>
      <c r="D132" s="518" t="s">
        <v>205</v>
      </c>
      <c r="E132" s="519"/>
      <c r="F132" s="519"/>
      <c r="G132" s="519"/>
      <c r="H132" s="519"/>
      <c r="I132" s="508" t="s">
        <v>106</v>
      </c>
      <c r="J132" s="508"/>
      <c r="K132" s="508"/>
      <c r="L132" s="508"/>
      <c r="M132" s="534"/>
      <c r="N132" s="522"/>
      <c r="O132" s="522"/>
      <c r="P132" s="522"/>
      <c r="Q132" s="535"/>
      <c r="R132" s="532"/>
    </row>
    <row r="133" spans="1:20" ht="48" customHeight="1" x14ac:dyDescent="0.25">
      <c r="A133" s="92">
        <v>75</v>
      </c>
      <c r="B133" s="508"/>
      <c r="C133" s="508"/>
      <c r="D133" s="524" t="s">
        <v>245</v>
      </c>
      <c r="E133" s="525"/>
      <c r="F133" s="525"/>
      <c r="G133" s="525"/>
      <c r="H133" s="525"/>
      <c r="I133" s="508"/>
      <c r="J133" s="508"/>
      <c r="K133" s="508"/>
      <c r="L133" s="508"/>
      <c r="M133" s="541">
        <f>SUM(M125,M126,M127,M129,M130,M131)</f>
        <v>0</v>
      </c>
      <c r="N133" s="539"/>
      <c r="O133" s="539"/>
      <c r="P133" s="539"/>
      <c r="Q133" s="540">
        <f>SUM(Q128,Q130,Q131,Q132)</f>
        <v>0</v>
      </c>
      <c r="R133" s="539"/>
    </row>
    <row r="134" spans="1:20" ht="30" customHeight="1" x14ac:dyDescent="0.25">
      <c r="A134" s="92">
        <v>76</v>
      </c>
      <c r="B134" s="508"/>
      <c r="C134" s="508"/>
      <c r="D134" s="524" t="s">
        <v>246</v>
      </c>
      <c r="E134" s="525"/>
      <c r="F134" s="525"/>
      <c r="G134" s="525"/>
      <c r="H134" s="525"/>
      <c r="I134" s="508"/>
      <c r="J134" s="508"/>
      <c r="K134" s="508"/>
      <c r="L134" s="508"/>
      <c r="M134" s="541">
        <f>M97+M108+M133</f>
        <v>0</v>
      </c>
      <c r="N134" s="539"/>
      <c r="O134" s="539"/>
      <c r="P134" s="539"/>
      <c r="Q134" s="540">
        <f>Q97+Q108+Q133</f>
        <v>0</v>
      </c>
      <c r="R134" s="539"/>
    </row>
    <row r="135" spans="1:20" ht="30" customHeight="1" x14ac:dyDescent="0.25">
      <c r="A135" s="92">
        <v>77</v>
      </c>
      <c r="B135" s="508"/>
      <c r="C135" s="508"/>
      <c r="D135" s="526" t="s">
        <v>247</v>
      </c>
      <c r="E135" s="526"/>
      <c r="F135" s="526"/>
      <c r="G135" s="526"/>
      <c r="H135" s="526"/>
      <c r="I135" s="508"/>
      <c r="J135" s="508"/>
      <c r="K135" s="508"/>
      <c r="L135" s="508"/>
      <c r="M135" s="528"/>
      <c r="N135" s="528"/>
      <c r="O135" s="528"/>
      <c r="P135" s="528"/>
      <c r="Q135" s="530"/>
      <c r="R135" s="530"/>
    </row>
    <row r="136" spans="1:20" ht="30" customHeight="1" x14ac:dyDescent="0.25">
      <c r="A136" s="92">
        <v>78</v>
      </c>
      <c r="B136" s="508">
        <v>365.1</v>
      </c>
      <c r="C136" s="508"/>
      <c r="D136" s="518" t="s">
        <v>211</v>
      </c>
      <c r="E136" s="518"/>
      <c r="F136" s="518"/>
      <c r="G136" s="518"/>
      <c r="H136" s="518"/>
      <c r="I136" s="508" t="s">
        <v>105</v>
      </c>
      <c r="J136" s="508"/>
      <c r="K136" s="508"/>
      <c r="L136" s="508"/>
      <c r="M136" s="531"/>
      <c r="N136" s="531"/>
      <c r="O136" s="531"/>
      <c r="P136" s="531"/>
      <c r="Q136" s="523"/>
      <c r="R136" s="523"/>
    </row>
    <row r="137" spans="1:20" ht="30" customHeight="1" x14ac:dyDescent="0.25">
      <c r="A137" s="92">
        <v>79</v>
      </c>
      <c r="B137" s="508">
        <v>365.2</v>
      </c>
      <c r="C137" s="508"/>
      <c r="D137" s="518" t="s">
        <v>170</v>
      </c>
      <c r="E137" s="518"/>
      <c r="F137" s="518"/>
      <c r="G137" s="518"/>
      <c r="H137" s="518"/>
      <c r="I137" s="508" t="s">
        <v>105</v>
      </c>
      <c r="J137" s="508"/>
      <c r="K137" s="508"/>
      <c r="L137" s="508"/>
      <c r="M137" s="531"/>
      <c r="N137" s="531"/>
      <c r="O137" s="531"/>
      <c r="P137" s="531"/>
      <c r="Q137" s="523"/>
      <c r="R137" s="523"/>
    </row>
    <row r="138" spans="1:20" ht="30" customHeight="1" x14ac:dyDescent="0.25">
      <c r="A138" s="92">
        <v>80</v>
      </c>
      <c r="B138" s="508">
        <v>366</v>
      </c>
      <c r="C138" s="508"/>
      <c r="D138" s="518" t="s">
        <v>212</v>
      </c>
      <c r="E138" s="518"/>
      <c r="F138" s="518"/>
      <c r="G138" s="518"/>
      <c r="H138" s="518"/>
      <c r="I138" s="508" t="s">
        <v>105</v>
      </c>
      <c r="J138" s="508"/>
      <c r="K138" s="508"/>
      <c r="L138" s="508"/>
      <c r="M138" s="531"/>
      <c r="N138" s="531"/>
      <c r="O138" s="531"/>
      <c r="P138" s="531"/>
      <c r="Q138" s="523"/>
      <c r="R138" s="523"/>
    </row>
    <row r="139" spans="1:20" ht="30" customHeight="1" x14ac:dyDescent="0.25">
      <c r="A139" s="92">
        <v>81</v>
      </c>
      <c r="B139" s="508">
        <v>367</v>
      </c>
      <c r="C139" s="508"/>
      <c r="D139" s="518" t="s">
        <v>248</v>
      </c>
      <c r="E139" s="518"/>
      <c r="F139" s="518"/>
      <c r="G139" s="518"/>
      <c r="H139" s="518"/>
      <c r="I139" s="508" t="s">
        <v>105</v>
      </c>
      <c r="J139" s="508"/>
      <c r="K139" s="508"/>
      <c r="L139" s="508"/>
      <c r="M139" s="531"/>
      <c r="N139" s="531"/>
      <c r="O139" s="531"/>
      <c r="P139" s="531"/>
      <c r="Q139" s="523"/>
      <c r="R139" s="523"/>
    </row>
    <row r="140" spans="1:20" ht="30" customHeight="1" x14ac:dyDescent="0.25">
      <c r="A140" s="92">
        <v>82</v>
      </c>
      <c r="B140" s="508">
        <v>368</v>
      </c>
      <c r="C140" s="508"/>
      <c r="D140" s="518" t="s">
        <v>231</v>
      </c>
      <c r="E140" s="518"/>
      <c r="F140" s="518"/>
      <c r="G140" s="518"/>
      <c r="H140" s="518"/>
      <c r="I140" s="508" t="s">
        <v>107</v>
      </c>
      <c r="J140" s="508"/>
      <c r="K140" s="508"/>
      <c r="L140" s="508"/>
      <c r="M140" s="531"/>
      <c r="N140" s="531"/>
      <c r="O140" s="531"/>
      <c r="P140" s="531"/>
      <c r="Q140" s="535"/>
      <c r="R140" s="535"/>
    </row>
    <row r="141" spans="1:20" ht="30" customHeight="1" x14ac:dyDescent="0.25">
      <c r="A141" s="92">
        <v>83</v>
      </c>
      <c r="B141" s="508">
        <v>369</v>
      </c>
      <c r="C141" s="508"/>
      <c r="D141" s="518" t="s">
        <v>232</v>
      </c>
      <c r="E141" s="518"/>
      <c r="F141" s="518"/>
      <c r="G141" s="518"/>
      <c r="H141" s="518"/>
      <c r="I141" s="508" t="s">
        <v>105</v>
      </c>
      <c r="J141" s="508"/>
      <c r="K141" s="508"/>
      <c r="L141" s="508"/>
      <c r="M141" s="531"/>
      <c r="N141" s="531"/>
      <c r="O141" s="531"/>
      <c r="P141" s="531"/>
      <c r="Q141" s="523"/>
      <c r="R141" s="523"/>
    </row>
    <row r="142" spans="1:20" ht="30" customHeight="1" x14ac:dyDescent="0.25">
      <c r="A142" s="92">
        <v>84</v>
      </c>
      <c r="B142" s="508">
        <v>370</v>
      </c>
      <c r="C142" s="508"/>
      <c r="D142" s="518" t="s">
        <v>244</v>
      </c>
      <c r="E142" s="518"/>
      <c r="F142" s="518"/>
      <c r="G142" s="518"/>
      <c r="H142" s="518"/>
      <c r="I142" s="508" t="s">
        <v>107</v>
      </c>
      <c r="J142" s="508"/>
      <c r="K142" s="508"/>
      <c r="L142" s="508"/>
      <c r="M142" s="531"/>
      <c r="N142" s="531"/>
      <c r="O142" s="531"/>
      <c r="P142" s="531"/>
      <c r="Q142" s="535"/>
      <c r="R142" s="535"/>
    </row>
    <row r="143" spans="1:20" ht="30" customHeight="1" x14ac:dyDescent="0.25">
      <c r="A143" s="92">
        <v>85</v>
      </c>
      <c r="B143" s="508">
        <v>371</v>
      </c>
      <c r="C143" s="508"/>
      <c r="D143" s="518" t="s">
        <v>249</v>
      </c>
      <c r="E143" s="518"/>
      <c r="F143" s="518"/>
      <c r="G143" s="518"/>
      <c r="H143" s="518"/>
      <c r="I143" s="508" t="s">
        <v>106</v>
      </c>
      <c r="J143" s="508"/>
      <c r="K143" s="508"/>
      <c r="L143" s="508"/>
      <c r="M143" s="521"/>
      <c r="N143" s="521"/>
      <c r="O143" s="521"/>
      <c r="P143" s="521"/>
      <c r="Q143" s="535"/>
      <c r="R143" s="535"/>
    </row>
    <row r="144" spans="1:20" ht="30" customHeight="1" x14ac:dyDescent="0.25">
      <c r="A144" s="92">
        <v>86</v>
      </c>
      <c r="B144" s="508"/>
      <c r="C144" s="508"/>
      <c r="D144" s="524" t="s">
        <v>250</v>
      </c>
      <c r="E144" s="524"/>
      <c r="F144" s="524"/>
      <c r="G144" s="524"/>
      <c r="H144" s="524"/>
      <c r="I144" s="508"/>
      <c r="J144" s="508"/>
      <c r="K144" s="508"/>
      <c r="L144" s="508"/>
      <c r="M144" s="538">
        <f>M136+M137+M138+M139+M140+M141+M142</f>
        <v>0</v>
      </c>
      <c r="N144" s="538"/>
      <c r="O144" s="538"/>
      <c r="P144" s="538"/>
      <c r="Q144" s="540">
        <f>Q140+Q142+Q143</f>
        <v>0</v>
      </c>
      <c r="R144" s="540"/>
      <c r="S144" s="23"/>
      <c r="T144" s="23"/>
    </row>
    <row r="145" spans="1:18" ht="15" customHeight="1" x14ac:dyDescent="0.25">
      <c r="A145" s="387"/>
      <c r="B145" s="388"/>
      <c r="C145" s="388"/>
      <c r="D145" s="388"/>
      <c r="E145" s="388"/>
      <c r="F145" s="388"/>
      <c r="G145" s="388"/>
      <c r="H145" s="388"/>
      <c r="I145" s="388"/>
      <c r="J145" s="388"/>
      <c r="K145" s="388"/>
      <c r="L145" s="388"/>
      <c r="M145" s="388"/>
      <c r="N145" s="388"/>
      <c r="O145" s="388"/>
      <c r="P145" s="388"/>
      <c r="Q145" s="388"/>
      <c r="R145" s="389"/>
    </row>
    <row r="146" spans="1:18" ht="26.25" customHeight="1" x14ac:dyDescent="0.25">
      <c r="A146" s="397">
        <v>45292</v>
      </c>
      <c r="B146" s="398"/>
      <c r="C146" s="398"/>
      <c r="D146" s="398"/>
      <c r="E146" s="398"/>
      <c r="F146" s="398"/>
      <c r="G146" s="398"/>
      <c r="H146" s="398"/>
      <c r="I146" s="398"/>
      <c r="J146" s="398"/>
      <c r="K146" s="398"/>
      <c r="L146" s="398"/>
      <c r="M146" s="398"/>
      <c r="N146" s="398"/>
      <c r="O146" s="398"/>
      <c r="P146" s="398"/>
      <c r="Q146" s="398"/>
      <c r="R146" s="21" t="s">
        <v>251</v>
      </c>
    </row>
    <row r="147" spans="1:18" x14ac:dyDescent="0.25"/>
    <row r="148" spans="1:18" ht="20.25" x14ac:dyDescent="0.25">
      <c r="A148" s="1"/>
      <c r="B148" s="2"/>
      <c r="C148" s="2"/>
      <c r="D148" s="2"/>
      <c r="E148" s="203" t="s">
        <v>0</v>
      </c>
      <c r="F148" s="204"/>
      <c r="G148" s="204"/>
      <c r="H148" s="204"/>
      <c r="I148" s="204"/>
      <c r="J148" s="204"/>
      <c r="K148" s="204"/>
      <c r="L148" s="204"/>
      <c r="M148" s="204"/>
      <c r="N148" s="204"/>
      <c r="O148" s="3"/>
      <c r="P148" s="3"/>
      <c r="Q148" s="3"/>
      <c r="R148" s="4"/>
    </row>
    <row r="149" spans="1:18" ht="22.5" customHeight="1" x14ac:dyDescent="0.25">
      <c r="A149" s="5"/>
      <c r="B149" s="6"/>
      <c r="C149" s="6"/>
      <c r="D149" s="6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390" t="s">
        <v>252</v>
      </c>
      <c r="P149" s="207"/>
      <c r="Q149" s="207"/>
      <c r="R149" s="208"/>
    </row>
    <row r="150" spans="1:18" ht="15" customHeight="1" x14ac:dyDescent="0.25">
      <c r="A150" s="5"/>
      <c r="B150" s="6"/>
      <c r="C150" s="6"/>
      <c r="D150" s="6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9"/>
      <c r="P150" s="209"/>
      <c r="Q150" s="209"/>
      <c r="R150" s="208"/>
    </row>
    <row r="151" spans="1:18" ht="15" customHeight="1" x14ac:dyDescent="0.25">
      <c r="A151" s="5"/>
      <c r="B151" s="6"/>
      <c r="C151" s="6"/>
      <c r="D151" s="6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9"/>
      <c r="P151" s="209"/>
      <c r="Q151" s="209"/>
      <c r="R151" s="208"/>
    </row>
    <row r="152" spans="1:18" ht="15" customHeight="1" x14ac:dyDescent="0.25">
      <c r="A152" s="5"/>
      <c r="B152" s="6"/>
      <c r="C152" s="7" t="s">
        <v>1</v>
      </c>
      <c r="D152" s="8"/>
      <c r="E152" s="205"/>
      <c r="F152" s="205"/>
      <c r="G152" s="205"/>
      <c r="H152" s="205"/>
      <c r="I152" s="205"/>
      <c r="J152" s="205"/>
      <c r="K152" s="205"/>
      <c r="L152" s="205"/>
      <c r="M152" s="205"/>
      <c r="N152" s="205"/>
      <c r="O152" s="207"/>
      <c r="P152" s="207"/>
      <c r="Q152" s="207"/>
      <c r="R152" s="208"/>
    </row>
    <row r="153" spans="1:18" ht="15.75" customHeight="1" x14ac:dyDescent="0.25">
      <c r="A153" s="5"/>
      <c r="B153" s="110"/>
      <c r="C153" s="110"/>
      <c r="D153" s="110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9"/>
      <c r="P153" s="209"/>
      <c r="Q153" s="209"/>
      <c r="R153" s="208"/>
    </row>
    <row r="154" spans="1:18" ht="23.25" x14ac:dyDescent="0.35">
      <c r="A154" s="210" t="s">
        <v>2</v>
      </c>
      <c r="B154" s="211"/>
      <c r="C154" s="211"/>
      <c r="D154" s="211"/>
      <c r="E154" s="150">
        <f>'Missouri Cover'!$BP$2</f>
        <v>2025</v>
      </c>
      <c r="F154" s="377" t="s">
        <v>337</v>
      </c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379"/>
    </row>
    <row r="155" spans="1:18" ht="18" customHeight="1" x14ac:dyDescent="0.25">
      <c r="A155" s="198" t="s">
        <v>3</v>
      </c>
      <c r="B155" s="199"/>
      <c r="C155" s="199"/>
      <c r="D155" s="199"/>
      <c r="E155" s="199"/>
      <c r="F155" s="199"/>
      <c r="G155" s="200"/>
      <c r="H155" s="200"/>
      <c r="I155" s="199"/>
      <c r="J155" s="199"/>
      <c r="K155" s="199"/>
      <c r="L155" s="201"/>
      <c r="M155" s="202" t="s">
        <v>4</v>
      </c>
      <c r="N155" s="180"/>
      <c r="O155" s="180"/>
      <c r="P155" s="180"/>
      <c r="Q155" s="180"/>
      <c r="R155" s="181"/>
    </row>
    <row r="156" spans="1:18" ht="30" customHeight="1" x14ac:dyDescent="0.25">
      <c r="A156" s="215" t="str">
        <f>$A$10</f>
        <v/>
      </c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7"/>
      <c r="M156" s="218" t="str">
        <f>$M$10</f>
        <v/>
      </c>
      <c r="N156" s="219"/>
      <c r="O156" s="219"/>
      <c r="P156" s="219"/>
      <c r="Q156" s="219"/>
      <c r="R156" s="220"/>
    </row>
    <row r="157" spans="1:18" ht="18" customHeight="1" x14ac:dyDescent="0.25">
      <c r="A157" s="221"/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  <c r="L157" s="222"/>
      <c r="M157" s="222"/>
      <c r="N157" s="222"/>
      <c r="O157" s="222"/>
      <c r="P157" s="222"/>
      <c r="Q157" s="222"/>
      <c r="R157" s="223"/>
    </row>
    <row r="158" spans="1:18" ht="33" customHeight="1" x14ac:dyDescent="0.25">
      <c r="A158" s="498" t="s">
        <v>97</v>
      </c>
      <c r="B158" s="500" t="s">
        <v>98</v>
      </c>
      <c r="C158" s="501"/>
      <c r="D158" s="502" t="s">
        <v>99</v>
      </c>
      <c r="E158" s="503"/>
      <c r="F158" s="503"/>
      <c r="G158" s="503"/>
      <c r="H158" s="503"/>
      <c r="I158" s="504" t="s">
        <v>100</v>
      </c>
      <c r="J158" s="505"/>
      <c r="K158" s="505"/>
      <c r="L158" s="505"/>
      <c r="M158" s="399" t="s">
        <v>101</v>
      </c>
      <c r="N158" s="506"/>
      <c r="O158" s="506"/>
      <c r="P158" s="506"/>
      <c r="Q158" s="506"/>
      <c r="R158" s="506"/>
    </row>
    <row r="159" spans="1:18" ht="18.75" customHeight="1" x14ac:dyDescent="0.25">
      <c r="A159" s="499"/>
      <c r="B159" s="501"/>
      <c r="C159" s="501"/>
      <c r="D159" s="503"/>
      <c r="E159" s="503"/>
      <c r="F159" s="503"/>
      <c r="G159" s="503"/>
      <c r="H159" s="503"/>
      <c r="I159" s="505"/>
      <c r="J159" s="505"/>
      <c r="K159" s="505"/>
      <c r="L159" s="505"/>
      <c r="M159" s="507" t="s">
        <v>102</v>
      </c>
      <c r="N159" s="508"/>
      <c r="O159" s="508"/>
      <c r="P159" s="508"/>
      <c r="Q159" s="509" t="s">
        <v>103</v>
      </c>
      <c r="R159" s="510"/>
    </row>
    <row r="160" spans="1:18" ht="30" customHeight="1" x14ac:dyDescent="0.25">
      <c r="A160" s="92">
        <v>87</v>
      </c>
      <c r="B160" s="508"/>
      <c r="C160" s="508"/>
      <c r="D160" s="526" t="s">
        <v>253</v>
      </c>
      <c r="E160" s="526"/>
      <c r="F160" s="526"/>
      <c r="G160" s="526"/>
      <c r="H160" s="526"/>
      <c r="I160" s="508"/>
      <c r="J160" s="508"/>
      <c r="K160" s="508"/>
      <c r="L160" s="508"/>
      <c r="M160" s="544"/>
      <c r="N160" s="544"/>
      <c r="O160" s="544"/>
      <c r="P160" s="544"/>
      <c r="Q160" s="530"/>
      <c r="R160" s="530"/>
    </row>
    <row r="161" spans="1:18" ht="30" customHeight="1" x14ac:dyDescent="0.25">
      <c r="A161" s="92">
        <v>88</v>
      </c>
      <c r="B161" s="508">
        <v>374</v>
      </c>
      <c r="C161" s="508"/>
      <c r="D161" s="518" t="s">
        <v>211</v>
      </c>
      <c r="E161" s="518"/>
      <c r="F161" s="518"/>
      <c r="G161" s="518"/>
      <c r="H161" s="518"/>
      <c r="I161" s="508" t="s">
        <v>105</v>
      </c>
      <c r="J161" s="508"/>
      <c r="K161" s="508"/>
      <c r="L161" s="508"/>
      <c r="M161" s="533"/>
      <c r="N161" s="533"/>
      <c r="O161" s="533"/>
      <c r="P161" s="533"/>
      <c r="Q161" s="523"/>
      <c r="R161" s="523"/>
    </row>
    <row r="162" spans="1:18" ht="30" customHeight="1" x14ac:dyDescent="0.25">
      <c r="A162" s="92">
        <v>89</v>
      </c>
      <c r="B162" s="508">
        <v>375</v>
      </c>
      <c r="C162" s="508"/>
      <c r="D162" s="518" t="s">
        <v>212</v>
      </c>
      <c r="E162" s="518"/>
      <c r="F162" s="518"/>
      <c r="G162" s="518"/>
      <c r="H162" s="518"/>
      <c r="I162" s="508" t="s">
        <v>105</v>
      </c>
      <c r="J162" s="508"/>
      <c r="K162" s="508"/>
      <c r="L162" s="508"/>
      <c r="M162" s="533"/>
      <c r="N162" s="533"/>
      <c r="O162" s="533"/>
      <c r="P162" s="533"/>
      <c r="Q162" s="523"/>
      <c r="R162" s="523"/>
    </row>
    <row r="163" spans="1:18" ht="30" customHeight="1" x14ac:dyDescent="0.25">
      <c r="A163" s="92">
        <v>90</v>
      </c>
      <c r="B163" s="508">
        <v>376</v>
      </c>
      <c r="C163" s="508"/>
      <c r="D163" s="518" t="s">
        <v>248</v>
      </c>
      <c r="E163" s="518"/>
      <c r="F163" s="518"/>
      <c r="G163" s="518"/>
      <c r="H163" s="518"/>
      <c r="I163" s="508" t="s">
        <v>105</v>
      </c>
      <c r="J163" s="508"/>
      <c r="K163" s="508"/>
      <c r="L163" s="508"/>
      <c r="M163" s="533"/>
      <c r="N163" s="533"/>
      <c r="O163" s="533"/>
      <c r="P163" s="533"/>
      <c r="Q163" s="523"/>
      <c r="R163" s="523"/>
    </row>
    <row r="164" spans="1:18" ht="30" customHeight="1" x14ac:dyDescent="0.25">
      <c r="A164" s="92">
        <v>91</v>
      </c>
      <c r="B164" s="508">
        <v>377</v>
      </c>
      <c r="C164" s="508"/>
      <c r="D164" s="518" t="s">
        <v>231</v>
      </c>
      <c r="E164" s="518"/>
      <c r="F164" s="518"/>
      <c r="G164" s="518"/>
      <c r="H164" s="518"/>
      <c r="I164" s="508" t="s">
        <v>107</v>
      </c>
      <c r="J164" s="508"/>
      <c r="K164" s="508"/>
      <c r="L164" s="508"/>
      <c r="M164" s="533"/>
      <c r="N164" s="533"/>
      <c r="O164" s="533"/>
      <c r="P164" s="533"/>
      <c r="Q164" s="535"/>
      <c r="R164" s="535"/>
    </row>
    <row r="165" spans="1:18" ht="30" customHeight="1" x14ac:dyDescent="0.25">
      <c r="A165" s="92">
        <v>92</v>
      </c>
      <c r="B165" s="508">
        <v>378</v>
      </c>
      <c r="C165" s="508"/>
      <c r="D165" s="518" t="s">
        <v>232</v>
      </c>
      <c r="E165" s="518"/>
      <c r="F165" s="518"/>
      <c r="G165" s="518"/>
      <c r="H165" s="518"/>
      <c r="I165" s="508" t="s">
        <v>105</v>
      </c>
      <c r="J165" s="508"/>
      <c r="K165" s="508"/>
      <c r="L165" s="508"/>
      <c r="M165" s="531"/>
      <c r="N165" s="531"/>
      <c r="O165" s="531"/>
      <c r="P165" s="531"/>
      <c r="Q165" s="523"/>
      <c r="R165" s="523"/>
    </row>
    <row r="166" spans="1:18" ht="30" customHeight="1" x14ac:dyDescent="0.25">
      <c r="A166" s="92">
        <v>93</v>
      </c>
      <c r="B166" s="508">
        <v>379</v>
      </c>
      <c r="C166" s="508"/>
      <c r="D166" s="518" t="s">
        <v>254</v>
      </c>
      <c r="E166" s="518"/>
      <c r="F166" s="518"/>
      <c r="G166" s="518"/>
      <c r="H166" s="518"/>
      <c r="I166" s="508" t="s">
        <v>105</v>
      </c>
      <c r="J166" s="508"/>
      <c r="K166" s="508"/>
      <c r="L166" s="508"/>
      <c r="M166" s="531"/>
      <c r="N166" s="531"/>
      <c r="O166" s="531"/>
      <c r="P166" s="531"/>
      <c r="Q166" s="523"/>
      <c r="R166" s="523"/>
    </row>
    <row r="167" spans="1:18" ht="30" customHeight="1" x14ac:dyDescent="0.25">
      <c r="A167" s="92">
        <v>94</v>
      </c>
      <c r="B167" s="508">
        <v>380</v>
      </c>
      <c r="C167" s="508"/>
      <c r="D167" s="518" t="s">
        <v>255</v>
      </c>
      <c r="E167" s="518"/>
      <c r="F167" s="518"/>
      <c r="G167" s="518"/>
      <c r="H167" s="518"/>
      <c r="I167" s="508" t="s">
        <v>105</v>
      </c>
      <c r="J167" s="508"/>
      <c r="K167" s="508"/>
      <c r="L167" s="508"/>
      <c r="M167" s="531"/>
      <c r="N167" s="531"/>
      <c r="O167" s="531"/>
      <c r="P167" s="531"/>
      <c r="Q167" s="523"/>
      <c r="R167" s="523"/>
    </row>
    <row r="168" spans="1:18" ht="30" customHeight="1" x14ac:dyDescent="0.25">
      <c r="A168" s="92">
        <v>95</v>
      </c>
      <c r="B168" s="508">
        <v>381</v>
      </c>
      <c r="C168" s="508"/>
      <c r="D168" s="518" t="s">
        <v>256</v>
      </c>
      <c r="E168" s="518"/>
      <c r="F168" s="518"/>
      <c r="G168" s="518"/>
      <c r="H168" s="518"/>
      <c r="I168" s="508" t="s">
        <v>106</v>
      </c>
      <c r="J168" s="508"/>
      <c r="K168" s="508"/>
      <c r="L168" s="508"/>
      <c r="M168" s="534"/>
      <c r="N168" s="534"/>
      <c r="O168" s="534"/>
      <c r="P168" s="534"/>
      <c r="Q168" s="535"/>
      <c r="R168" s="535"/>
    </row>
    <row r="169" spans="1:18" ht="30" customHeight="1" x14ac:dyDescent="0.25">
      <c r="A169" s="92">
        <v>96</v>
      </c>
      <c r="B169" s="508">
        <v>382</v>
      </c>
      <c r="C169" s="508"/>
      <c r="D169" s="518" t="s">
        <v>257</v>
      </c>
      <c r="E169" s="518"/>
      <c r="F169" s="518"/>
      <c r="G169" s="518"/>
      <c r="H169" s="518"/>
      <c r="I169" s="508" t="s">
        <v>106</v>
      </c>
      <c r="J169" s="508"/>
      <c r="K169" s="508"/>
      <c r="L169" s="508"/>
      <c r="M169" s="521"/>
      <c r="N169" s="521"/>
      <c r="O169" s="521"/>
      <c r="P169" s="521"/>
      <c r="Q169" s="535"/>
      <c r="R169" s="535"/>
    </row>
    <row r="170" spans="1:18" ht="30" customHeight="1" x14ac:dyDescent="0.25">
      <c r="A170" s="92">
        <v>97</v>
      </c>
      <c r="B170" s="508">
        <v>383</v>
      </c>
      <c r="C170" s="508"/>
      <c r="D170" s="518" t="s">
        <v>258</v>
      </c>
      <c r="E170" s="518"/>
      <c r="F170" s="518"/>
      <c r="G170" s="518"/>
      <c r="H170" s="518"/>
      <c r="I170" s="508" t="s">
        <v>105</v>
      </c>
      <c r="J170" s="508"/>
      <c r="K170" s="508"/>
      <c r="L170" s="508"/>
      <c r="M170" s="531"/>
      <c r="N170" s="531"/>
      <c r="O170" s="531"/>
      <c r="P170" s="531"/>
      <c r="Q170" s="523"/>
      <c r="R170" s="523"/>
    </row>
    <row r="171" spans="1:18" ht="30" customHeight="1" x14ac:dyDescent="0.25">
      <c r="A171" s="92">
        <v>98</v>
      </c>
      <c r="B171" s="508">
        <v>384</v>
      </c>
      <c r="C171" s="508"/>
      <c r="D171" s="518" t="s">
        <v>259</v>
      </c>
      <c r="E171" s="518"/>
      <c r="F171" s="518"/>
      <c r="G171" s="518"/>
      <c r="H171" s="518"/>
      <c r="I171" s="508" t="s">
        <v>105</v>
      </c>
      <c r="J171" s="508"/>
      <c r="K171" s="508"/>
      <c r="L171" s="508"/>
      <c r="M171" s="531"/>
      <c r="N171" s="531"/>
      <c r="O171" s="531"/>
      <c r="P171" s="531"/>
      <c r="Q171" s="523"/>
      <c r="R171" s="523"/>
    </row>
    <row r="172" spans="1:18" ht="30" customHeight="1" x14ac:dyDescent="0.25">
      <c r="A172" s="92">
        <v>99</v>
      </c>
      <c r="B172" s="508">
        <v>385</v>
      </c>
      <c r="C172" s="508"/>
      <c r="D172" s="518" t="s">
        <v>260</v>
      </c>
      <c r="E172" s="518"/>
      <c r="F172" s="518"/>
      <c r="G172" s="518"/>
      <c r="H172" s="518"/>
      <c r="I172" s="508" t="s">
        <v>105</v>
      </c>
      <c r="J172" s="508"/>
      <c r="K172" s="508"/>
      <c r="L172" s="508"/>
      <c r="M172" s="533"/>
      <c r="N172" s="533"/>
      <c r="O172" s="533"/>
      <c r="P172" s="533"/>
      <c r="Q172" s="523"/>
      <c r="R172" s="523"/>
    </row>
    <row r="173" spans="1:18" ht="30" customHeight="1" x14ac:dyDescent="0.25">
      <c r="A173" s="92">
        <v>100</v>
      </c>
      <c r="B173" s="508">
        <v>386</v>
      </c>
      <c r="C173" s="508"/>
      <c r="D173" s="518" t="s">
        <v>261</v>
      </c>
      <c r="E173" s="518"/>
      <c r="F173" s="518"/>
      <c r="G173" s="518"/>
      <c r="H173" s="518"/>
      <c r="I173" s="508" t="s">
        <v>105</v>
      </c>
      <c r="J173" s="508"/>
      <c r="K173" s="508"/>
      <c r="L173" s="508"/>
      <c r="M173" s="533"/>
      <c r="N173" s="533"/>
      <c r="O173" s="533"/>
      <c r="P173" s="533"/>
      <c r="Q173" s="523"/>
      <c r="R173" s="523"/>
    </row>
    <row r="174" spans="1:18" ht="30" customHeight="1" x14ac:dyDescent="0.25">
      <c r="A174" s="92">
        <v>101</v>
      </c>
      <c r="B174" s="508">
        <v>387</v>
      </c>
      <c r="C174" s="508"/>
      <c r="D174" s="518" t="s">
        <v>249</v>
      </c>
      <c r="E174" s="518"/>
      <c r="F174" s="518"/>
      <c r="G174" s="518"/>
      <c r="H174" s="518"/>
      <c r="I174" s="508" t="s">
        <v>106</v>
      </c>
      <c r="J174" s="508"/>
      <c r="K174" s="508"/>
      <c r="L174" s="508"/>
      <c r="M174" s="534"/>
      <c r="N174" s="534"/>
      <c r="O174" s="534"/>
      <c r="P174" s="534"/>
      <c r="Q174" s="535"/>
      <c r="R174" s="535"/>
    </row>
    <row r="175" spans="1:18" ht="30" customHeight="1" x14ac:dyDescent="0.25">
      <c r="A175" s="92">
        <v>102</v>
      </c>
      <c r="B175" s="508"/>
      <c r="C175" s="508"/>
      <c r="D175" s="524" t="s">
        <v>262</v>
      </c>
      <c r="E175" s="524"/>
      <c r="F175" s="524"/>
      <c r="G175" s="524"/>
      <c r="H175" s="524"/>
      <c r="I175" s="536"/>
      <c r="J175" s="537"/>
      <c r="K175" s="537"/>
      <c r="L175" s="537"/>
      <c r="M175" s="541">
        <f>M161+M162+M163+M164+M165+M166+M167+M170+M171+M172+M173</f>
        <v>0</v>
      </c>
      <c r="N175" s="541"/>
      <c r="O175" s="541"/>
      <c r="P175" s="541"/>
      <c r="Q175" s="540">
        <f>Q164+Q168+Q169+Q174</f>
        <v>0</v>
      </c>
      <c r="R175" s="540"/>
    </row>
    <row r="176" spans="1:18" ht="15" customHeight="1" x14ac:dyDescent="0.25">
      <c r="A176" s="387"/>
      <c r="B176" s="388"/>
      <c r="C176" s="388"/>
      <c r="D176" s="388"/>
      <c r="E176" s="388"/>
      <c r="F176" s="388"/>
      <c r="G176" s="388"/>
      <c r="H176" s="388"/>
      <c r="I176" s="388"/>
      <c r="J176" s="388"/>
      <c r="K176" s="388"/>
      <c r="L176" s="388"/>
      <c r="M176" s="388"/>
      <c r="N176" s="388"/>
      <c r="O176" s="388"/>
      <c r="P176" s="388"/>
      <c r="Q176" s="388"/>
      <c r="R176" s="389"/>
    </row>
    <row r="177" spans="1:18" ht="26.25" customHeight="1" x14ac:dyDescent="0.25">
      <c r="A177" s="397">
        <v>45292</v>
      </c>
      <c r="B177" s="398"/>
      <c r="C177" s="398"/>
      <c r="D177" s="398"/>
      <c r="E177" s="398"/>
      <c r="F177" s="398"/>
      <c r="G177" s="398"/>
      <c r="H177" s="398"/>
      <c r="I177" s="398"/>
      <c r="J177" s="398"/>
      <c r="K177" s="398"/>
      <c r="L177" s="398"/>
      <c r="M177" s="398"/>
      <c r="N177" s="398"/>
      <c r="O177" s="398"/>
      <c r="P177" s="398"/>
      <c r="Q177" s="398"/>
      <c r="R177" s="21" t="s">
        <v>263</v>
      </c>
    </row>
    <row r="178" spans="1:18" x14ac:dyDescent="0.25"/>
    <row r="179" spans="1:18" ht="20.25" x14ac:dyDescent="0.25">
      <c r="A179" s="1"/>
      <c r="B179" s="2"/>
      <c r="C179" s="2"/>
      <c r="D179" s="2"/>
      <c r="E179" s="203" t="s">
        <v>0</v>
      </c>
      <c r="F179" s="204"/>
      <c r="G179" s="204"/>
      <c r="H179" s="204"/>
      <c r="I179" s="204"/>
      <c r="J179" s="204"/>
      <c r="K179" s="204"/>
      <c r="L179" s="204"/>
      <c r="M179" s="204"/>
      <c r="N179" s="204"/>
      <c r="O179" s="3"/>
      <c r="P179" s="3"/>
      <c r="Q179" s="3"/>
      <c r="R179" s="4"/>
    </row>
    <row r="180" spans="1:18" ht="22.5" customHeight="1" x14ac:dyDescent="0.25">
      <c r="A180" s="5"/>
      <c r="B180" s="6"/>
      <c r="C180" s="6"/>
      <c r="D180" s="6"/>
      <c r="E180" s="205"/>
      <c r="F180" s="205"/>
      <c r="G180" s="205"/>
      <c r="H180" s="205"/>
      <c r="I180" s="205"/>
      <c r="J180" s="205"/>
      <c r="K180" s="205"/>
      <c r="L180" s="205"/>
      <c r="M180" s="205"/>
      <c r="N180" s="205"/>
      <c r="O180" s="390" t="s">
        <v>264</v>
      </c>
      <c r="P180" s="207"/>
      <c r="Q180" s="207"/>
      <c r="R180" s="208"/>
    </row>
    <row r="181" spans="1:18" ht="15" customHeight="1" x14ac:dyDescent="0.25">
      <c r="A181" s="5"/>
      <c r="B181" s="6"/>
      <c r="C181" s="6"/>
      <c r="D181" s="6"/>
      <c r="E181" s="205"/>
      <c r="F181" s="205"/>
      <c r="G181" s="205"/>
      <c r="H181" s="205"/>
      <c r="I181" s="205"/>
      <c r="J181" s="205"/>
      <c r="K181" s="205"/>
      <c r="L181" s="205"/>
      <c r="M181" s="205"/>
      <c r="N181" s="205"/>
      <c r="O181" s="209"/>
      <c r="P181" s="209"/>
      <c r="Q181" s="209"/>
      <c r="R181" s="208"/>
    </row>
    <row r="182" spans="1:18" ht="15" customHeight="1" x14ac:dyDescent="0.25">
      <c r="A182" s="5"/>
      <c r="B182" s="6"/>
      <c r="C182" s="6"/>
      <c r="D182" s="6"/>
      <c r="E182" s="205"/>
      <c r="F182" s="205"/>
      <c r="G182" s="205"/>
      <c r="H182" s="205"/>
      <c r="I182" s="205"/>
      <c r="J182" s="205"/>
      <c r="K182" s="205"/>
      <c r="L182" s="205"/>
      <c r="M182" s="205"/>
      <c r="N182" s="205"/>
      <c r="O182" s="209"/>
      <c r="P182" s="209"/>
      <c r="Q182" s="209"/>
      <c r="R182" s="208"/>
    </row>
    <row r="183" spans="1:18" ht="15" customHeight="1" x14ac:dyDescent="0.25">
      <c r="A183" s="5"/>
      <c r="B183" s="6"/>
      <c r="C183" s="7" t="s">
        <v>1</v>
      </c>
      <c r="D183" s="8"/>
      <c r="E183" s="205"/>
      <c r="F183" s="205"/>
      <c r="G183" s="205"/>
      <c r="H183" s="205"/>
      <c r="I183" s="205"/>
      <c r="J183" s="205"/>
      <c r="K183" s="205"/>
      <c r="L183" s="205"/>
      <c r="M183" s="205"/>
      <c r="N183" s="205"/>
      <c r="O183" s="207"/>
      <c r="P183" s="207"/>
      <c r="Q183" s="207"/>
      <c r="R183" s="208"/>
    </row>
    <row r="184" spans="1:18" ht="15.75" customHeight="1" x14ac:dyDescent="0.25">
      <c r="A184" s="5"/>
      <c r="B184" s="110"/>
      <c r="C184" s="110"/>
      <c r="D184" s="110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9"/>
      <c r="P184" s="209"/>
      <c r="Q184" s="209"/>
      <c r="R184" s="208"/>
    </row>
    <row r="185" spans="1:18" ht="23.25" x14ac:dyDescent="0.35">
      <c r="A185" s="210" t="s">
        <v>2</v>
      </c>
      <c r="B185" s="211"/>
      <c r="C185" s="211"/>
      <c r="D185" s="211"/>
      <c r="E185" s="150">
        <f>'Missouri Cover'!$BP$2</f>
        <v>2025</v>
      </c>
      <c r="F185" s="377" t="s">
        <v>337</v>
      </c>
      <c r="G185" s="378"/>
      <c r="H185" s="378"/>
      <c r="I185" s="378"/>
      <c r="J185" s="378"/>
      <c r="K185" s="378"/>
      <c r="L185" s="378"/>
      <c r="M185" s="378"/>
      <c r="N185" s="378"/>
      <c r="O185" s="378"/>
      <c r="P185" s="378"/>
      <c r="Q185" s="378"/>
      <c r="R185" s="379"/>
    </row>
    <row r="186" spans="1:18" ht="18" customHeight="1" x14ac:dyDescent="0.25">
      <c r="A186" s="198" t="s">
        <v>3</v>
      </c>
      <c r="B186" s="199"/>
      <c r="C186" s="199"/>
      <c r="D186" s="199"/>
      <c r="E186" s="199"/>
      <c r="F186" s="199"/>
      <c r="G186" s="200"/>
      <c r="H186" s="200"/>
      <c r="I186" s="199"/>
      <c r="J186" s="199"/>
      <c r="K186" s="199"/>
      <c r="L186" s="201"/>
      <c r="M186" s="202" t="s">
        <v>4</v>
      </c>
      <c r="N186" s="180"/>
      <c r="O186" s="180"/>
      <c r="P186" s="180"/>
      <c r="Q186" s="180"/>
      <c r="R186" s="181"/>
    </row>
    <row r="187" spans="1:18" ht="30" customHeight="1" x14ac:dyDescent="0.25">
      <c r="A187" s="215" t="str">
        <f>$A$10</f>
        <v/>
      </c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7"/>
      <c r="M187" s="218" t="str">
        <f>$M$10</f>
        <v/>
      </c>
      <c r="N187" s="219"/>
      <c r="O187" s="219"/>
      <c r="P187" s="219"/>
      <c r="Q187" s="219"/>
      <c r="R187" s="220"/>
    </row>
    <row r="188" spans="1:18" ht="18" customHeight="1" x14ac:dyDescent="0.25">
      <c r="A188" s="221"/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3"/>
    </row>
    <row r="189" spans="1:18" ht="33" customHeight="1" x14ac:dyDescent="0.25">
      <c r="A189" s="498" t="s">
        <v>97</v>
      </c>
      <c r="B189" s="500" t="s">
        <v>98</v>
      </c>
      <c r="C189" s="501"/>
      <c r="D189" s="502" t="s">
        <v>99</v>
      </c>
      <c r="E189" s="503"/>
      <c r="F189" s="503"/>
      <c r="G189" s="503"/>
      <c r="H189" s="503"/>
      <c r="I189" s="504" t="s">
        <v>100</v>
      </c>
      <c r="J189" s="505"/>
      <c r="K189" s="505"/>
      <c r="L189" s="505"/>
      <c r="M189" s="399" t="s">
        <v>101</v>
      </c>
      <c r="N189" s="506"/>
      <c r="O189" s="506"/>
      <c r="P189" s="506"/>
      <c r="Q189" s="506"/>
      <c r="R189" s="506"/>
    </row>
    <row r="190" spans="1:18" ht="18.75" customHeight="1" x14ac:dyDescent="0.25">
      <c r="A190" s="499"/>
      <c r="B190" s="501"/>
      <c r="C190" s="501"/>
      <c r="D190" s="503"/>
      <c r="E190" s="503"/>
      <c r="F190" s="503"/>
      <c r="G190" s="503"/>
      <c r="H190" s="503"/>
      <c r="I190" s="505"/>
      <c r="J190" s="505"/>
      <c r="K190" s="505"/>
      <c r="L190" s="505"/>
      <c r="M190" s="507" t="s">
        <v>102</v>
      </c>
      <c r="N190" s="508"/>
      <c r="O190" s="508"/>
      <c r="P190" s="508"/>
      <c r="Q190" s="509" t="s">
        <v>103</v>
      </c>
      <c r="R190" s="510"/>
    </row>
    <row r="191" spans="1:18" ht="30" customHeight="1" x14ac:dyDescent="0.25">
      <c r="A191" s="92">
        <v>103</v>
      </c>
      <c r="B191" s="508"/>
      <c r="C191" s="508"/>
      <c r="D191" s="526" t="s">
        <v>265</v>
      </c>
      <c r="E191" s="527"/>
      <c r="F191" s="527"/>
      <c r="G191" s="527"/>
      <c r="H191" s="527"/>
      <c r="I191" s="508"/>
      <c r="J191" s="508"/>
      <c r="K191" s="508"/>
      <c r="L191" s="508"/>
      <c r="M191" s="544"/>
      <c r="N191" s="529"/>
      <c r="O191" s="529"/>
      <c r="P191" s="529"/>
      <c r="Q191" s="530"/>
      <c r="R191" s="529"/>
    </row>
    <row r="192" spans="1:18" ht="30" customHeight="1" x14ac:dyDescent="0.25">
      <c r="A192" s="92">
        <v>104</v>
      </c>
      <c r="B192" s="508">
        <v>389</v>
      </c>
      <c r="C192" s="508"/>
      <c r="D192" s="518" t="s">
        <v>211</v>
      </c>
      <c r="E192" s="519"/>
      <c r="F192" s="519"/>
      <c r="G192" s="519"/>
      <c r="H192" s="519"/>
      <c r="I192" s="508" t="s">
        <v>105</v>
      </c>
      <c r="J192" s="508"/>
      <c r="K192" s="508"/>
      <c r="L192" s="508"/>
      <c r="M192" s="531"/>
      <c r="N192" s="545"/>
      <c r="O192" s="545"/>
      <c r="P192" s="545"/>
      <c r="Q192" s="523"/>
      <c r="R192" s="522"/>
    </row>
    <row r="193" spans="1:18" ht="30" customHeight="1" x14ac:dyDescent="0.25">
      <c r="A193" s="92">
        <v>105</v>
      </c>
      <c r="B193" s="508">
        <v>390</v>
      </c>
      <c r="C193" s="508"/>
      <c r="D193" s="518" t="s">
        <v>212</v>
      </c>
      <c r="E193" s="519"/>
      <c r="F193" s="519"/>
      <c r="G193" s="519"/>
      <c r="H193" s="519"/>
      <c r="I193" s="508" t="s">
        <v>105</v>
      </c>
      <c r="J193" s="508"/>
      <c r="K193" s="508"/>
      <c r="L193" s="508"/>
      <c r="M193" s="531"/>
      <c r="N193" s="532"/>
      <c r="O193" s="532"/>
      <c r="P193" s="532"/>
      <c r="Q193" s="523"/>
      <c r="R193" s="522"/>
    </row>
    <row r="194" spans="1:18" ht="30" customHeight="1" x14ac:dyDescent="0.25">
      <c r="A194" s="92">
        <v>106</v>
      </c>
      <c r="B194" s="508">
        <v>391</v>
      </c>
      <c r="C194" s="508"/>
      <c r="D194" s="518" t="s">
        <v>108</v>
      </c>
      <c r="E194" s="519"/>
      <c r="F194" s="519"/>
      <c r="G194" s="519"/>
      <c r="H194" s="519"/>
      <c r="I194" s="508" t="s">
        <v>106</v>
      </c>
      <c r="J194" s="508"/>
      <c r="K194" s="508"/>
      <c r="L194" s="508"/>
      <c r="M194" s="521"/>
      <c r="N194" s="522"/>
      <c r="O194" s="522"/>
      <c r="P194" s="522"/>
      <c r="Q194" s="535"/>
      <c r="R194" s="532"/>
    </row>
    <row r="195" spans="1:18" ht="30" customHeight="1" x14ac:dyDescent="0.25">
      <c r="A195" s="92">
        <v>107</v>
      </c>
      <c r="B195" s="508">
        <v>392</v>
      </c>
      <c r="C195" s="508"/>
      <c r="D195" s="518" t="s">
        <v>266</v>
      </c>
      <c r="E195" s="519"/>
      <c r="F195" s="519"/>
      <c r="G195" s="519"/>
      <c r="H195" s="519"/>
      <c r="I195" s="508" t="s">
        <v>106</v>
      </c>
      <c r="J195" s="508"/>
      <c r="K195" s="508"/>
      <c r="L195" s="508"/>
      <c r="M195" s="534"/>
      <c r="N195" s="522"/>
      <c r="O195" s="522"/>
      <c r="P195" s="522"/>
      <c r="Q195" s="533"/>
      <c r="R195" s="532"/>
    </row>
    <row r="196" spans="1:18" ht="30" customHeight="1" x14ac:dyDescent="0.25">
      <c r="A196" s="92">
        <v>108</v>
      </c>
      <c r="B196" s="508">
        <v>393</v>
      </c>
      <c r="C196" s="508"/>
      <c r="D196" s="518" t="s">
        <v>267</v>
      </c>
      <c r="E196" s="519"/>
      <c r="F196" s="519"/>
      <c r="G196" s="519"/>
      <c r="H196" s="519"/>
      <c r="I196" s="508" t="s">
        <v>106</v>
      </c>
      <c r="J196" s="508"/>
      <c r="K196" s="508"/>
      <c r="L196" s="508"/>
      <c r="M196" s="534"/>
      <c r="N196" s="522"/>
      <c r="O196" s="522"/>
      <c r="P196" s="522"/>
      <c r="Q196" s="535"/>
      <c r="R196" s="532"/>
    </row>
    <row r="197" spans="1:18" ht="30" customHeight="1" x14ac:dyDescent="0.25">
      <c r="A197" s="92">
        <v>109</v>
      </c>
      <c r="B197" s="508">
        <v>394</v>
      </c>
      <c r="C197" s="508"/>
      <c r="D197" s="518" t="s">
        <v>268</v>
      </c>
      <c r="E197" s="519"/>
      <c r="F197" s="519"/>
      <c r="G197" s="519"/>
      <c r="H197" s="519"/>
      <c r="I197" s="508" t="s">
        <v>106</v>
      </c>
      <c r="J197" s="508"/>
      <c r="K197" s="508"/>
      <c r="L197" s="508"/>
      <c r="M197" s="534"/>
      <c r="N197" s="522"/>
      <c r="O197" s="522"/>
      <c r="P197" s="522"/>
      <c r="Q197" s="535"/>
      <c r="R197" s="532"/>
    </row>
    <row r="198" spans="1:18" ht="30" customHeight="1" x14ac:dyDescent="0.25">
      <c r="A198" s="92">
        <v>110</v>
      </c>
      <c r="B198" s="508">
        <v>395</v>
      </c>
      <c r="C198" s="508"/>
      <c r="D198" s="518" t="s">
        <v>269</v>
      </c>
      <c r="E198" s="519"/>
      <c r="F198" s="519"/>
      <c r="G198" s="519"/>
      <c r="H198" s="519"/>
      <c r="I198" s="508" t="s">
        <v>106</v>
      </c>
      <c r="J198" s="508"/>
      <c r="K198" s="508"/>
      <c r="L198" s="508"/>
      <c r="M198" s="534"/>
      <c r="N198" s="522"/>
      <c r="O198" s="522"/>
      <c r="P198" s="522"/>
      <c r="Q198" s="535"/>
      <c r="R198" s="532"/>
    </row>
    <row r="199" spans="1:18" ht="30" customHeight="1" x14ac:dyDescent="0.25">
      <c r="A199" s="92">
        <v>111</v>
      </c>
      <c r="B199" s="508">
        <v>396</v>
      </c>
      <c r="C199" s="508"/>
      <c r="D199" s="518" t="s">
        <v>270</v>
      </c>
      <c r="E199" s="519"/>
      <c r="F199" s="519"/>
      <c r="G199" s="519"/>
      <c r="H199" s="519"/>
      <c r="I199" s="508" t="s">
        <v>106</v>
      </c>
      <c r="J199" s="508"/>
      <c r="K199" s="508"/>
      <c r="L199" s="508"/>
      <c r="M199" s="534"/>
      <c r="N199" s="522"/>
      <c r="O199" s="522"/>
      <c r="P199" s="522"/>
      <c r="Q199" s="535"/>
      <c r="R199" s="532"/>
    </row>
    <row r="200" spans="1:18" ht="30" customHeight="1" x14ac:dyDescent="0.25">
      <c r="A200" s="92">
        <v>112</v>
      </c>
      <c r="B200" s="508">
        <v>397</v>
      </c>
      <c r="C200" s="508"/>
      <c r="D200" s="518" t="s">
        <v>244</v>
      </c>
      <c r="E200" s="519"/>
      <c r="F200" s="519"/>
      <c r="G200" s="519"/>
      <c r="H200" s="519"/>
      <c r="I200" s="508" t="s">
        <v>107</v>
      </c>
      <c r="J200" s="508"/>
      <c r="K200" s="508"/>
      <c r="L200" s="508"/>
      <c r="M200" s="533"/>
      <c r="N200" s="532"/>
      <c r="O200" s="532"/>
      <c r="P200" s="532"/>
      <c r="Q200" s="535"/>
      <c r="R200" s="532"/>
    </row>
    <row r="201" spans="1:18" ht="30" customHeight="1" x14ac:dyDescent="0.25">
      <c r="A201" s="92">
        <v>113</v>
      </c>
      <c r="B201" s="508">
        <v>398</v>
      </c>
      <c r="C201" s="508"/>
      <c r="D201" s="518" t="s">
        <v>271</v>
      </c>
      <c r="E201" s="519"/>
      <c r="F201" s="519"/>
      <c r="G201" s="519"/>
      <c r="H201" s="519"/>
      <c r="I201" s="508" t="s">
        <v>106</v>
      </c>
      <c r="J201" s="508"/>
      <c r="K201" s="508"/>
      <c r="L201" s="508"/>
      <c r="M201" s="534"/>
      <c r="N201" s="522"/>
      <c r="O201" s="522"/>
      <c r="P201" s="522"/>
      <c r="Q201" s="535"/>
      <c r="R201" s="532"/>
    </row>
    <row r="202" spans="1:18" ht="30" customHeight="1" x14ac:dyDescent="0.25">
      <c r="A202" s="92">
        <v>114</v>
      </c>
      <c r="B202" s="508"/>
      <c r="C202" s="508"/>
      <c r="D202" s="524" t="s">
        <v>109</v>
      </c>
      <c r="E202" s="525"/>
      <c r="F202" s="525"/>
      <c r="G202" s="525"/>
      <c r="H202" s="525"/>
      <c r="I202" s="508"/>
      <c r="J202" s="508"/>
      <c r="K202" s="508"/>
      <c r="L202" s="508"/>
      <c r="M202" s="541">
        <f>M192+M193+M200</f>
        <v>0</v>
      </c>
      <c r="N202" s="539"/>
      <c r="O202" s="539"/>
      <c r="P202" s="539"/>
      <c r="Q202" s="540">
        <f>Q194+Q195+Q196+Q197+Q198+Q199+Q200+Q201</f>
        <v>0</v>
      </c>
      <c r="R202" s="539"/>
    </row>
    <row r="203" spans="1:18" ht="30" customHeight="1" x14ac:dyDescent="0.25">
      <c r="A203" s="92">
        <v>115</v>
      </c>
      <c r="B203" s="508">
        <v>399</v>
      </c>
      <c r="C203" s="508"/>
      <c r="D203" s="518" t="s">
        <v>272</v>
      </c>
      <c r="E203" s="519"/>
      <c r="F203" s="519"/>
      <c r="G203" s="519"/>
      <c r="H203" s="519"/>
      <c r="I203" s="508" t="s">
        <v>106</v>
      </c>
      <c r="J203" s="508"/>
      <c r="K203" s="508"/>
      <c r="L203" s="508"/>
      <c r="M203" s="534"/>
      <c r="N203" s="522"/>
      <c r="O203" s="522"/>
      <c r="P203" s="522"/>
      <c r="Q203" s="535"/>
      <c r="R203" s="532"/>
    </row>
    <row r="204" spans="1:18" ht="30" customHeight="1" x14ac:dyDescent="0.25">
      <c r="A204" s="92">
        <v>116</v>
      </c>
      <c r="B204" s="508"/>
      <c r="C204" s="508"/>
      <c r="D204" s="524" t="s">
        <v>273</v>
      </c>
      <c r="E204" s="525"/>
      <c r="F204" s="525"/>
      <c r="G204" s="525"/>
      <c r="H204" s="525"/>
      <c r="I204" s="508"/>
      <c r="J204" s="508"/>
      <c r="K204" s="508"/>
      <c r="L204" s="508"/>
      <c r="M204" s="541">
        <f>M202</f>
        <v>0</v>
      </c>
      <c r="N204" s="539"/>
      <c r="O204" s="539"/>
      <c r="P204" s="539"/>
      <c r="Q204" s="540">
        <f>Q202+Q203</f>
        <v>0</v>
      </c>
      <c r="R204" s="539"/>
    </row>
    <row r="205" spans="1:18" ht="30" customHeight="1" x14ac:dyDescent="0.25">
      <c r="A205" s="92">
        <v>117</v>
      </c>
      <c r="B205" s="508"/>
      <c r="C205" s="508"/>
      <c r="D205" s="524" t="s">
        <v>274</v>
      </c>
      <c r="E205" s="525"/>
      <c r="F205" s="525"/>
      <c r="G205" s="525"/>
      <c r="H205" s="525"/>
      <c r="I205" s="508"/>
      <c r="J205" s="508"/>
      <c r="K205" s="508"/>
      <c r="L205" s="508"/>
      <c r="M205" s="533"/>
      <c r="N205" s="532"/>
      <c r="O205" s="532"/>
      <c r="P205" s="532"/>
      <c r="Q205" s="535"/>
      <c r="R205" s="532"/>
    </row>
    <row r="206" spans="1:18" ht="30" customHeight="1" x14ac:dyDescent="0.25">
      <c r="A206" s="92">
        <v>118</v>
      </c>
      <c r="B206" s="508"/>
      <c r="C206" s="508"/>
      <c r="D206" s="518" t="s">
        <v>275</v>
      </c>
      <c r="E206" s="519"/>
      <c r="F206" s="519"/>
      <c r="G206" s="519"/>
      <c r="H206" s="519"/>
      <c r="I206" s="520" t="s">
        <v>104</v>
      </c>
      <c r="J206" s="508"/>
      <c r="K206" s="508"/>
      <c r="L206" s="508"/>
      <c r="M206" s="534"/>
      <c r="N206" s="522"/>
      <c r="O206" s="522"/>
      <c r="P206" s="522"/>
      <c r="Q206" s="523"/>
      <c r="R206" s="522"/>
    </row>
    <row r="207" spans="1:18" ht="30" customHeight="1" x14ac:dyDescent="0.25">
      <c r="A207" s="92">
        <v>119</v>
      </c>
      <c r="B207" s="508"/>
      <c r="C207" s="508"/>
      <c r="D207" s="518" t="s">
        <v>276</v>
      </c>
      <c r="E207" s="519"/>
      <c r="F207" s="519"/>
      <c r="G207" s="519"/>
      <c r="H207" s="519"/>
      <c r="I207" s="520" t="s">
        <v>104</v>
      </c>
      <c r="J207" s="508"/>
      <c r="K207" s="508"/>
      <c r="L207" s="508"/>
      <c r="M207" s="534"/>
      <c r="N207" s="522"/>
      <c r="O207" s="522"/>
      <c r="P207" s="522"/>
      <c r="Q207" s="523"/>
      <c r="R207" s="522"/>
    </row>
    <row r="208" spans="1:18" ht="30" customHeight="1" x14ac:dyDescent="0.25">
      <c r="A208" s="92">
        <v>120</v>
      </c>
      <c r="B208" s="508"/>
      <c r="C208" s="508"/>
      <c r="D208" s="518" t="s">
        <v>277</v>
      </c>
      <c r="E208" s="519"/>
      <c r="F208" s="519"/>
      <c r="G208" s="519"/>
      <c r="H208" s="519"/>
      <c r="I208" s="520" t="s">
        <v>104</v>
      </c>
      <c r="J208" s="508"/>
      <c r="K208" s="508"/>
      <c r="L208" s="508"/>
      <c r="M208" s="534"/>
      <c r="N208" s="522"/>
      <c r="O208" s="522"/>
      <c r="P208" s="522"/>
      <c r="Q208" s="523"/>
      <c r="R208" s="522"/>
    </row>
    <row r="209" spans="1:18" ht="30" customHeight="1" x14ac:dyDescent="0.25">
      <c r="A209" s="92">
        <v>121</v>
      </c>
      <c r="B209" s="508"/>
      <c r="C209" s="508"/>
      <c r="D209" s="524" t="s">
        <v>278</v>
      </c>
      <c r="E209" s="525"/>
      <c r="F209" s="525"/>
      <c r="G209" s="525"/>
      <c r="H209" s="525"/>
      <c r="I209" s="524"/>
      <c r="J209" s="525"/>
      <c r="K209" s="525"/>
      <c r="L209" s="525"/>
      <c r="M209" s="541">
        <f>M67+M134+M144+M175+M204</f>
        <v>0</v>
      </c>
      <c r="N209" s="539"/>
      <c r="O209" s="539">
        <f>O67+O134+O144+O175+O202</f>
        <v>0</v>
      </c>
      <c r="P209" s="539"/>
      <c r="Q209" s="540">
        <f>Q67+Q134+Q144+Q175+Q204</f>
        <v>0</v>
      </c>
      <c r="R209" s="539"/>
    </row>
    <row r="210" spans="1:18" ht="30" customHeight="1" x14ac:dyDescent="0.25">
      <c r="A210" s="92">
        <v>122</v>
      </c>
      <c r="B210" s="508"/>
      <c r="C210" s="508"/>
      <c r="D210" s="518" t="s">
        <v>110</v>
      </c>
      <c r="E210" s="519"/>
      <c r="F210" s="519"/>
      <c r="G210" s="519"/>
      <c r="H210" s="519"/>
      <c r="I210" s="508" t="s">
        <v>106</v>
      </c>
      <c r="J210" s="503"/>
      <c r="K210" s="503"/>
      <c r="L210" s="503"/>
      <c r="M210" s="534"/>
      <c r="N210" s="522"/>
      <c r="O210" s="522"/>
      <c r="P210" s="522"/>
      <c r="Q210" s="535"/>
      <c r="R210" s="532"/>
    </row>
    <row r="211" spans="1:18" ht="30" customHeight="1" x14ac:dyDescent="0.25">
      <c r="A211" s="92">
        <v>123</v>
      </c>
      <c r="B211" s="508"/>
      <c r="C211" s="508"/>
      <c r="D211" s="524" t="s">
        <v>315</v>
      </c>
      <c r="E211" s="524"/>
      <c r="F211" s="524"/>
      <c r="G211" s="524"/>
      <c r="H211" s="524"/>
      <c r="I211" s="536"/>
      <c r="J211" s="536"/>
      <c r="K211" s="536"/>
      <c r="L211" s="536"/>
      <c r="M211" s="538">
        <f>M209</f>
        <v>0</v>
      </c>
      <c r="N211" s="539"/>
      <c r="O211" s="539"/>
      <c r="P211" s="539"/>
      <c r="Q211" s="540">
        <f>Q209+Q210</f>
        <v>0</v>
      </c>
      <c r="R211" s="539"/>
    </row>
    <row r="212" spans="1:18" ht="30" customHeight="1" x14ac:dyDescent="0.25">
      <c r="A212" s="92">
        <v>124</v>
      </c>
      <c r="B212" s="508"/>
      <c r="C212" s="508"/>
      <c r="D212" s="524" t="s">
        <v>111</v>
      </c>
      <c r="E212" s="524"/>
      <c r="F212" s="524"/>
      <c r="G212" s="524"/>
      <c r="H212" s="524"/>
      <c r="I212" s="536"/>
      <c r="J212" s="537"/>
      <c r="K212" s="537"/>
      <c r="L212" s="537"/>
      <c r="M212" s="546">
        <f>IFERROR((((M211)/(M211+Q211))),0)</f>
        <v>0</v>
      </c>
      <c r="N212" s="547"/>
      <c r="O212" s="547"/>
      <c r="P212" s="547"/>
      <c r="Q212" s="548">
        <f>IFERROR((((Q211)/(M211+Q211))),0)</f>
        <v>0</v>
      </c>
      <c r="R212" s="547"/>
    </row>
    <row r="213" spans="1:18" ht="15" customHeight="1" x14ac:dyDescent="0.25">
      <c r="A213" s="387"/>
      <c r="B213" s="388"/>
      <c r="C213" s="388"/>
      <c r="D213" s="388"/>
      <c r="E213" s="388"/>
      <c r="F213" s="388"/>
      <c r="G213" s="388"/>
      <c r="H213" s="388"/>
      <c r="I213" s="388"/>
      <c r="J213" s="388"/>
      <c r="K213" s="388"/>
      <c r="L213" s="388"/>
      <c r="M213" s="388"/>
      <c r="N213" s="388"/>
      <c r="O213" s="388"/>
      <c r="P213" s="388"/>
      <c r="Q213" s="388"/>
      <c r="R213" s="389"/>
    </row>
    <row r="214" spans="1:18" ht="26.25" customHeight="1" x14ac:dyDescent="0.25">
      <c r="A214" s="397">
        <v>45292</v>
      </c>
      <c r="B214" s="398"/>
      <c r="C214" s="398"/>
      <c r="D214" s="398"/>
      <c r="E214" s="398"/>
      <c r="F214" s="398"/>
      <c r="G214" s="398"/>
      <c r="H214" s="398"/>
      <c r="I214" s="398"/>
      <c r="J214" s="398"/>
      <c r="K214" s="398"/>
      <c r="L214" s="398"/>
      <c r="M214" s="398"/>
      <c r="N214" s="398"/>
      <c r="O214" s="398"/>
      <c r="P214" s="398"/>
      <c r="Q214" s="398"/>
      <c r="R214" s="21" t="s">
        <v>279</v>
      </c>
    </row>
    <row r="215" spans="1:18" ht="9" customHeight="1" x14ac:dyDescent="0.25"/>
    <row r="216" spans="1:18" hidden="1" x14ac:dyDescent="0.25"/>
  </sheetData>
  <mergeCells count="734">
    <mergeCell ref="A214:Q214"/>
    <mergeCell ref="B212:C212"/>
    <mergeCell ref="D212:H212"/>
    <mergeCell ref="I212:L212"/>
    <mergeCell ref="M212:P212"/>
    <mergeCell ref="Q212:R212"/>
    <mergeCell ref="A213:R213"/>
    <mergeCell ref="B210:C210"/>
    <mergeCell ref="D210:H210"/>
    <mergeCell ref="I210:L210"/>
    <mergeCell ref="M210:P210"/>
    <mergeCell ref="Q210:R210"/>
    <mergeCell ref="B211:C211"/>
    <mergeCell ref="D211:H211"/>
    <mergeCell ref="I211:L211"/>
    <mergeCell ref="M211:P211"/>
    <mergeCell ref="Q211:R211"/>
    <mergeCell ref="B208:C208"/>
    <mergeCell ref="D208:H208"/>
    <mergeCell ref="I208:L208"/>
    <mergeCell ref="M208:P208"/>
    <mergeCell ref="Q208:R208"/>
    <mergeCell ref="B209:C209"/>
    <mergeCell ref="D209:H209"/>
    <mergeCell ref="I209:L209"/>
    <mergeCell ref="M209:P209"/>
    <mergeCell ref="Q209:R209"/>
    <mergeCell ref="B206:C206"/>
    <mergeCell ref="D206:H206"/>
    <mergeCell ref="I206:L206"/>
    <mergeCell ref="M206:P206"/>
    <mergeCell ref="Q206:R206"/>
    <mergeCell ref="B207:C207"/>
    <mergeCell ref="D207:H207"/>
    <mergeCell ref="I207:L207"/>
    <mergeCell ref="M207:P207"/>
    <mergeCell ref="Q207:R207"/>
    <mergeCell ref="B204:C204"/>
    <mergeCell ref="D204:H204"/>
    <mergeCell ref="I204:L204"/>
    <mergeCell ref="M204:P204"/>
    <mergeCell ref="Q204:R204"/>
    <mergeCell ref="B205:C205"/>
    <mergeCell ref="D205:H205"/>
    <mergeCell ref="I205:L205"/>
    <mergeCell ref="M205:P205"/>
    <mergeCell ref="Q205:R205"/>
    <mergeCell ref="B202:C202"/>
    <mergeCell ref="D202:H202"/>
    <mergeCell ref="I202:L202"/>
    <mergeCell ref="M202:P202"/>
    <mergeCell ref="Q202:R202"/>
    <mergeCell ref="B203:C203"/>
    <mergeCell ref="D203:H203"/>
    <mergeCell ref="I203:L203"/>
    <mergeCell ref="M203:P203"/>
    <mergeCell ref="Q203:R203"/>
    <mergeCell ref="B200:C200"/>
    <mergeCell ref="D200:H200"/>
    <mergeCell ref="I200:L200"/>
    <mergeCell ref="M200:P200"/>
    <mergeCell ref="Q200:R200"/>
    <mergeCell ref="B201:C201"/>
    <mergeCell ref="D201:H201"/>
    <mergeCell ref="I201:L201"/>
    <mergeCell ref="M201:P201"/>
    <mergeCell ref="Q201:R201"/>
    <mergeCell ref="B198:C198"/>
    <mergeCell ref="D198:H198"/>
    <mergeCell ref="I198:L198"/>
    <mergeCell ref="M198:P198"/>
    <mergeCell ref="Q198:R198"/>
    <mergeCell ref="B199:C199"/>
    <mergeCell ref="D199:H199"/>
    <mergeCell ref="I199:L199"/>
    <mergeCell ref="M199:P199"/>
    <mergeCell ref="Q199:R199"/>
    <mergeCell ref="B196:C196"/>
    <mergeCell ref="D196:H196"/>
    <mergeCell ref="I196:L196"/>
    <mergeCell ref="M196:P196"/>
    <mergeCell ref="Q196:R196"/>
    <mergeCell ref="B197:C197"/>
    <mergeCell ref="D197:H197"/>
    <mergeCell ref="I197:L197"/>
    <mergeCell ref="M197:P197"/>
    <mergeCell ref="Q197:R197"/>
    <mergeCell ref="B194:C194"/>
    <mergeCell ref="D194:H194"/>
    <mergeCell ref="I194:L194"/>
    <mergeCell ref="M194:P194"/>
    <mergeCell ref="Q194:R194"/>
    <mergeCell ref="B195:C195"/>
    <mergeCell ref="D195:H195"/>
    <mergeCell ref="I195:L195"/>
    <mergeCell ref="M195:P195"/>
    <mergeCell ref="Q195:R195"/>
    <mergeCell ref="B192:C192"/>
    <mergeCell ref="D192:H192"/>
    <mergeCell ref="I192:L192"/>
    <mergeCell ref="M192:P192"/>
    <mergeCell ref="Q192:R192"/>
    <mergeCell ref="B193:C193"/>
    <mergeCell ref="D193:H193"/>
    <mergeCell ref="I193:L193"/>
    <mergeCell ref="M193:P193"/>
    <mergeCell ref="Q193:R193"/>
    <mergeCell ref="M190:P190"/>
    <mergeCell ref="Q190:R190"/>
    <mergeCell ref="B191:C191"/>
    <mergeCell ref="D191:H191"/>
    <mergeCell ref="I191:L191"/>
    <mergeCell ref="M191:P191"/>
    <mergeCell ref="Q191:R191"/>
    <mergeCell ref="A186:L186"/>
    <mergeCell ref="M186:R186"/>
    <mergeCell ref="A187:L187"/>
    <mergeCell ref="M187:R187"/>
    <mergeCell ref="A188:R188"/>
    <mergeCell ref="A189:A190"/>
    <mergeCell ref="B189:C190"/>
    <mergeCell ref="D189:H190"/>
    <mergeCell ref="I189:L190"/>
    <mergeCell ref="M189:R189"/>
    <mergeCell ref="A177:Q177"/>
    <mergeCell ref="E179:N184"/>
    <mergeCell ref="O180:R182"/>
    <mergeCell ref="O183:R184"/>
    <mergeCell ref="A185:D185"/>
    <mergeCell ref="F185:R185"/>
    <mergeCell ref="B175:C175"/>
    <mergeCell ref="D175:H175"/>
    <mergeCell ref="I175:L175"/>
    <mergeCell ref="M175:P175"/>
    <mergeCell ref="Q175:R175"/>
    <mergeCell ref="A176:R176"/>
    <mergeCell ref="B173:C173"/>
    <mergeCell ref="D173:H173"/>
    <mergeCell ref="I173:L173"/>
    <mergeCell ref="M173:P173"/>
    <mergeCell ref="Q173:R173"/>
    <mergeCell ref="B174:C174"/>
    <mergeCell ref="D174:H174"/>
    <mergeCell ref="I174:L174"/>
    <mergeCell ref="M174:P174"/>
    <mergeCell ref="Q174:R174"/>
    <mergeCell ref="B171:C171"/>
    <mergeCell ref="D171:H171"/>
    <mergeCell ref="I171:L171"/>
    <mergeCell ref="M171:P171"/>
    <mergeCell ref="Q171:R171"/>
    <mergeCell ref="B172:C172"/>
    <mergeCell ref="D172:H172"/>
    <mergeCell ref="I172:L172"/>
    <mergeCell ref="M172:P172"/>
    <mergeCell ref="Q172:R172"/>
    <mergeCell ref="B169:C169"/>
    <mergeCell ref="D169:H169"/>
    <mergeCell ref="I169:L169"/>
    <mergeCell ref="M169:P169"/>
    <mergeCell ref="Q169:R169"/>
    <mergeCell ref="B170:C170"/>
    <mergeCell ref="D170:H170"/>
    <mergeCell ref="I170:L170"/>
    <mergeCell ref="M170:P170"/>
    <mergeCell ref="Q170:R170"/>
    <mergeCell ref="B167:C167"/>
    <mergeCell ref="D167:H167"/>
    <mergeCell ref="I167:L167"/>
    <mergeCell ref="M167:P167"/>
    <mergeCell ref="Q167:R167"/>
    <mergeCell ref="B168:C168"/>
    <mergeCell ref="D168:H168"/>
    <mergeCell ref="I168:L168"/>
    <mergeCell ref="M168:P168"/>
    <mergeCell ref="Q168:R168"/>
    <mergeCell ref="B165:C165"/>
    <mergeCell ref="D165:H165"/>
    <mergeCell ref="I165:L165"/>
    <mergeCell ref="M165:P165"/>
    <mergeCell ref="Q165:R165"/>
    <mergeCell ref="B166:C166"/>
    <mergeCell ref="D166:H166"/>
    <mergeCell ref="I166:L166"/>
    <mergeCell ref="M166:P166"/>
    <mergeCell ref="Q166:R166"/>
    <mergeCell ref="B163:C163"/>
    <mergeCell ref="D163:H163"/>
    <mergeCell ref="I163:L163"/>
    <mergeCell ref="M163:P163"/>
    <mergeCell ref="Q163:R163"/>
    <mergeCell ref="B164:C164"/>
    <mergeCell ref="D164:H164"/>
    <mergeCell ref="I164:L164"/>
    <mergeCell ref="M164:P164"/>
    <mergeCell ref="Q164:R164"/>
    <mergeCell ref="B161:C161"/>
    <mergeCell ref="D161:H161"/>
    <mergeCell ref="I161:L161"/>
    <mergeCell ref="M161:P161"/>
    <mergeCell ref="Q161:R161"/>
    <mergeCell ref="B162:C162"/>
    <mergeCell ref="D162:H162"/>
    <mergeCell ref="I162:L162"/>
    <mergeCell ref="M162:P162"/>
    <mergeCell ref="Q162:R162"/>
    <mergeCell ref="M159:P159"/>
    <mergeCell ref="Q159:R159"/>
    <mergeCell ref="B160:C160"/>
    <mergeCell ref="D160:H160"/>
    <mergeCell ref="I160:L160"/>
    <mergeCell ref="M160:P160"/>
    <mergeCell ref="Q160:R160"/>
    <mergeCell ref="A155:L155"/>
    <mergeCell ref="M155:R155"/>
    <mergeCell ref="A156:L156"/>
    <mergeCell ref="M156:R156"/>
    <mergeCell ref="A157:R157"/>
    <mergeCell ref="A158:A159"/>
    <mergeCell ref="B158:C159"/>
    <mergeCell ref="D158:H159"/>
    <mergeCell ref="I158:L159"/>
    <mergeCell ref="M158:R158"/>
    <mergeCell ref="A145:R145"/>
    <mergeCell ref="A146:Q146"/>
    <mergeCell ref="E148:N153"/>
    <mergeCell ref="O149:R151"/>
    <mergeCell ref="O152:R153"/>
    <mergeCell ref="A154:D154"/>
    <mergeCell ref="F154:R154"/>
    <mergeCell ref="B143:C143"/>
    <mergeCell ref="D143:H143"/>
    <mergeCell ref="I143:L143"/>
    <mergeCell ref="M143:P143"/>
    <mergeCell ref="Q143:R143"/>
    <mergeCell ref="B144:C144"/>
    <mergeCell ref="D144:H144"/>
    <mergeCell ref="I144:L144"/>
    <mergeCell ref="M144:P144"/>
    <mergeCell ref="Q144:R144"/>
    <mergeCell ref="B141:C141"/>
    <mergeCell ref="D141:H141"/>
    <mergeCell ref="I141:L141"/>
    <mergeCell ref="M141:P141"/>
    <mergeCell ref="Q141:R141"/>
    <mergeCell ref="B142:C142"/>
    <mergeCell ref="D142:H142"/>
    <mergeCell ref="I142:L142"/>
    <mergeCell ref="M142:P142"/>
    <mergeCell ref="Q142:R142"/>
    <mergeCell ref="B139:C139"/>
    <mergeCell ref="D139:H139"/>
    <mergeCell ref="I139:L139"/>
    <mergeCell ref="M139:P139"/>
    <mergeCell ref="Q139:R139"/>
    <mergeCell ref="B140:C140"/>
    <mergeCell ref="D140:H140"/>
    <mergeCell ref="I140:L140"/>
    <mergeCell ref="M140:P140"/>
    <mergeCell ref="Q140:R140"/>
    <mergeCell ref="B137:C137"/>
    <mergeCell ref="D137:H137"/>
    <mergeCell ref="I137:L137"/>
    <mergeCell ref="M137:P137"/>
    <mergeCell ref="Q137:R137"/>
    <mergeCell ref="B138:C138"/>
    <mergeCell ref="D138:H138"/>
    <mergeCell ref="I138:L138"/>
    <mergeCell ref="M138:P138"/>
    <mergeCell ref="Q138:R138"/>
    <mergeCell ref="B135:C135"/>
    <mergeCell ref="D135:H135"/>
    <mergeCell ref="I135:L135"/>
    <mergeCell ref="M135:P135"/>
    <mergeCell ref="Q135:R135"/>
    <mergeCell ref="B136:C136"/>
    <mergeCell ref="D136:H136"/>
    <mergeCell ref="I136:L136"/>
    <mergeCell ref="M136:P136"/>
    <mergeCell ref="Q136:R136"/>
    <mergeCell ref="B133:C133"/>
    <mergeCell ref="D133:H133"/>
    <mergeCell ref="I133:L133"/>
    <mergeCell ref="M133:P133"/>
    <mergeCell ref="Q133:R133"/>
    <mergeCell ref="B134:C134"/>
    <mergeCell ref="D134:H134"/>
    <mergeCell ref="I134:L134"/>
    <mergeCell ref="M134:P134"/>
    <mergeCell ref="Q134:R134"/>
    <mergeCell ref="B131:C131"/>
    <mergeCell ref="D131:H131"/>
    <mergeCell ref="I131:L131"/>
    <mergeCell ref="M131:P131"/>
    <mergeCell ref="Q131:R131"/>
    <mergeCell ref="B132:C132"/>
    <mergeCell ref="D132:H132"/>
    <mergeCell ref="I132:L132"/>
    <mergeCell ref="M132:P132"/>
    <mergeCell ref="Q132:R132"/>
    <mergeCell ref="B129:C129"/>
    <mergeCell ref="D129:H129"/>
    <mergeCell ref="I129:L129"/>
    <mergeCell ref="M129:P129"/>
    <mergeCell ref="Q129:R129"/>
    <mergeCell ref="B130:C130"/>
    <mergeCell ref="D130:H130"/>
    <mergeCell ref="I130:L130"/>
    <mergeCell ref="M130:P130"/>
    <mergeCell ref="Q130:R130"/>
    <mergeCell ref="B127:C127"/>
    <mergeCell ref="D127:H127"/>
    <mergeCell ref="I127:L127"/>
    <mergeCell ref="M127:P127"/>
    <mergeCell ref="Q127:R127"/>
    <mergeCell ref="B128:C128"/>
    <mergeCell ref="D128:H128"/>
    <mergeCell ref="I128:L128"/>
    <mergeCell ref="M128:P128"/>
    <mergeCell ref="Q128:R128"/>
    <mergeCell ref="B125:C125"/>
    <mergeCell ref="D125:H125"/>
    <mergeCell ref="I125:L125"/>
    <mergeCell ref="M125:P125"/>
    <mergeCell ref="Q125:R125"/>
    <mergeCell ref="B126:C126"/>
    <mergeCell ref="D126:H126"/>
    <mergeCell ref="I126:L126"/>
    <mergeCell ref="M126:P126"/>
    <mergeCell ref="Q126:R126"/>
    <mergeCell ref="M123:P123"/>
    <mergeCell ref="Q123:R123"/>
    <mergeCell ref="B124:C124"/>
    <mergeCell ref="D124:H124"/>
    <mergeCell ref="I124:L124"/>
    <mergeCell ref="M124:P124"/>
    <mergeCell ref="Q124:R124"/>
    <mergeCell ref="A119:L119"/>
    <mergeCell ref="M119:R119"/>
    <mergeCell ref="A120:L120"/>
    <mergeCell ref="M120:R120"/>
    <mergeCell ref="A121:R121"/>
    <mergeCell ref="A122:A123"/>
    <mergeCell ref="B122:C123"/>
    <mergeCell ref="D122:H123"/>
    <mergeCell ref="I122:L123"/>
    <mergeCell ref="M122:R122"/>
    <mergeCell ref="A110:Q110"/>
    <mergeCell ref="E112:N117"/>
    <mergeCell ref="O113:R115"/>
    <mergeCell ref="O116:R117"/>
    <mergeCell ref="A118:D118"/>
    <mergeCell ref="F118:R118"/>
    <mergeCell ref="B108:C108"/>
    <mergeCell ref="D108:H108"/>
    <mergeCell ref="I108:L108"/>
    <mergeCell ref="M108:P108"/>
    <mergeCell ref="Q108:R108"/>
    <mergeCell ref="A109:R109"/>
    <mergeCell ref="B106:C106"/>
    <mergeCell ref="D106:H106"/>
    <mergeCell ref="I106:L106"/>
    <mergeCell ref="M106:P106"/>
    <mergeCell ref="Q106:R106"/>
    <mergeCell ref="B107:C107"/>
    <mergeCell ref="D107:H107"/>
    <mergeCell ref="I107:L107"/>
    <mergeCell ref="M107:P107"/>
    <mergeCell ref="Q107:R107"/>
    <mergeCell ref="B104:C104"/>
    <mergeCell ref="D104:H104"/>
    <mergeCell ref="I104:L104"/>
    <mergeCell ref="M104:P104"/>
    <mergeCell ref="Q104:R104"/>
    <mergeCell ref="B105:C105"/>
    <mergeCell ref="D105:H105"/>
    <mergeCell ref="I105:L105"/>
    <mergeCell ref="M105:P105"/>
    <mergeCell ref="Q105:R105"/>
    <mergeCell ref="B102:C102"/>
    <mergeCell ref="D102:H102"/>
    <mergeCell ref="I102:L102"/>
    <mergeCell ref="M102:P102"/>
    <mergeCell ref="Q102:R102"/>
    <mergeCell ref="B103:C103"/>
    <mergeCell ref="D103:H103"/>
    <mergeCell ref="I103:L103"/>
    <mergeCell ref="M103:P103"/>
    <mergeCell ref="Q103:R103"/>
    <mergeCell ref="B100:C100"/>
    <mergeCell ref="D100:H100"/>
    <mergeCell ref="I100:L100"/>
    <mergeCell ref="M100:P100"/>
    <mergeCell ref="Q100:R100"/>
    <mergeCell ref="B101:C101"/>
    <mergeCell ref="D101:H101"/>
    <mergeCell ref="I101:L101"/>
    <mergeCell ref="M101:P101"/>
    <mergeCell ref="Q101:R101"/>
    <mergeCell ref="B98:C98"/>
    <mergeCell ref="D98:H98"/>
    <mergeCell ref="I98:L98"/>
    <mergeCell ref="M98:P98"/>
    <mergeCell ref="Q98:R98"/>
    <mergeCell ref="B99:C99"/>
    <mergeCell ref="D99:H99"/>
    <mergeCell ref="I99:L99"/>
    <mergeCell ref="M99:P99"/>
    <mergeCell ref="Q99:R99"/>
    <mergeCell ref="B96:C96"/>
    <mergeCell ref="D96:H96"/>
    <mergeCell ref="I96:L96"/>
    <mergeCell ref="M96:P96"/>
    <mergeCell ref="Q96:R96"/>
    <mergeCell ref="B97:C97"/>
    <mergeCell ref="D97:H97"/>
    <mergeCell ref="I97:L97"/>
    <mergeCell ref="M97:P97"/>
    <mergeCell ref="Q97:R97"/>
    <mergeCell ref="B94:C94"/>
    <mergeCell ref="D94:H94"/>
    <mergeCell ref="I94:L94"/>
    <mergeCell ref="M94:P94"/>
    <mergeCell ref="Q94:R94"/>
    <mergeCell ref="B95:C95"/>
    <mergeCell ref="D95:H95"/>
    <mergeCell ref="I95:L95"/>
    <mergeCell ref="M95:P95"/>
    <mergeCell ref="Q95:R95"/>
    <mergeCell ref="B92:C92"/>
    <mergeCell ref="D92:H92"/>
    <mergeCell ref="I92:L92"/>
    <mergeCell ref="M92:P92"/>
    <mergeCell ref="Q92:R92"/>
    <mergeCell ref="B93:C93"/>
    <mergeCell ref="D93:H93"/>
    <mergeCell ref="I93:L93"/>
    <mergeCell ref="M93:P93"/>
    <mergeCell ref="Q93:R93"/>
    <mergeCell ref="B90:C90"/>
    <mergeCell ref="D90:H90"/>
    <mergeCell ref="I90:L90"/>
    <mergeCell ref="M90:P90"/>
    <mergeCell ref="Q90:R90"/>
    <mergeCell ref="B91:C91"/>
    <mergeCell ref="D91:H91"/>
    <mergeCell ref="I91:L91"/>
    <mergeCell ref="M91:P91"/>
    <mergeCell ref="Q91:R91"/>
    <mergeCell ref="B88:C88"/>
    <mergeCell ref="D88:H88"/>
    <mergeCell ref="I88:L88"/>
    <mergeCell ref="M88:P88"/>
    <mergeCell ref="Q88:R88"/>
    <mergeCell ref="B89:C89"/>
    <mergeCell ref="D89:H89"/>
    <mergeCell ref="I89:L89"/>
    <mergeCell ref="M89:P89"/>
    <mergeCell ref="Q89:R89"/>
    <mergeCell ref="B86:C86"/>
    <mergeCell ref="D86:H86"/>
    <mergeCell ref="I86:L86"/>
    <mergeCell ref="M86:P86"/>
    <mergeCell ref="Q86:R86"/>
    <mergeCell ref="B87:C87"/>
    <mergeCell ref="D87:H87"/>
    <mergeCell ref="I87:L87"/>
    <mergeCell ref="M87:P87"/>
    <mergeCell ref="Q87:R87"/>
    <mergeCell ref="B84:C84"/>
    <mergeCell ref="D84:H84"/>
    <mergeCell ref="I84:L84"/>
    <mergeCell ref="M84:P84"/>
    <mergeCell ref="Q84:R84"/>
    <mergeCell ref="B85:C85"/>
    <mergeCell ref="D85:H85"/>
    <mergeCell ref="I85:L85"/>
    <mergeCell ref="M85:P85"/>
    <mergeCell ref="Q85:R85"/>
    <mergeCell ref="M82:P82"/>
    <mergeCell ref="Q82:R82"/>
    <mergeCell ref="B83:C83"/>
    <mergeCell ref="D83:H83"/>
    <mergeCell ref="I83:L83"/>
    <mergeCell ref="M83:P83"/>
    <mergeCell ref="Q83:R83"/>
    <mergeCell ref="A78:L78"/>
    <mergeCell ref="M78:R78"/>
    <mergeCell ref="A79:L79"/>
    <mergeCell ref="M79:R79"/>
    <mergeCell ref="A80:R80"/>
    <mergeCell ref="A81:A82"/>
    <mergeCell ref="B81:C82"/>
    <mergeCell ref="D81:H82"/>
    <mergeCell ref="I81:L82"/>
    <mergeCell ref="M81:R81"/>
    <mergeCell ref="A68:R68"/>
    <mergeCell ref="A69:Q69"/>
    <mergeCell ref="E71:N76"/>
    <mergeCell ref="O72:R74"/>
    <mergeCell ref="O75:R76"/>
    <mergeCell ref="A77:D77"/>
    <mergeCell ref="F77:R77"/>
    <mergeCell ref="B66:C66"/>
    <mergeCell ref="D66:H66"/>
    <mergeCell ref="I66:L66"/>
    <mergeCell ref="M66:P66"/>
    <mergeCell ref="Q66:R66"/>
    <mergeCell ref="B67:C67"/>
    <mergeCell ref="D67:H67"/>
    <mergeCell ref="I67:L67"/>
    <mergeCell ref="M67:P67"/>
    <mergeCell ref="Q67:R67"/>
    <mergeCell ref="B64:C64"/>
    <mergeCell ref="D64:H64"/>
    <mergeCell ref="I64:L64"/>
    <mergeCell ref="M64:P64"/>
    <mergeCell ref="Q64:R64"/>
    <mergeCell ref="B65:C65"/>
    <mergeCell ref="D65:H65"/>
    <mergeCell ref="I65:L65"/>
    <mergeCell ref="M65:P65"/>
    <mergeCell ref="Q65:R65"/>
    <mergeCell ref="B62:C62"/>
    <mergeCell ref="D62:H62"/>
    <mergeCell ref="I62:L62"/>
    <mergeCell ref="M62:P62"/>
    <mergeCell ref="Q62:R62"/>
    <mergeCell ref="B63:C63"/>
    <mergeCell ref="D63:H63"/>
    <mergeCell ref="I63:L63"/>
    <mergeCell ref="M63:P63"/>
    <mergeCell ref="Q63:R63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M54:P54"/>
    <mergeCell ref="Q54:R54"/>
    <mergeCell ref="B55:C55"/>
    <mergeCell ref="D55:H55"/>
    <mergeCell ref="I55:L55"/>
    <mergeCell ref="M55:P55"/>
    <mergeCell ref="Q55:R55"/>
    <mergeCell ref="A50:L50"/>
    <mergeCell ref="M50:R50"/>
    <mergeCell ref="A51:L51"/>
    <mergeCell ref="M51:R51"/>
    <mergeCell ref="A52:R52"/>
    <mergeCell ref="A53:A54"/>
    <mergeCell ref="B53:C54"/>
    <mergeCell ref="D53:H54"/>
    <mergeCell ref="I53:L54"/>
    <mergeCell ref="M53:R53"/>
    <mergeCell ref="A49:D49"/>
    <mergeCell ref="F49:R49"/>
    <mergeCell ref="B38:C38"/>
    <mergeCell ref="D38:H38"/>
    <mergeCell ref="I38:L38"/>
    <mergeCell ref="M38:P38"/>
    <mergeCell ref="Q38:R38"/>
    <mergeCell ref="B39:C39"/>
    <mergeCell ref="D39:H39"/>
    <mergeCell ref="I39:L39"/>
    <mergeCell ref="M39:P39"/>
    <mergeCell ref="Q39:R39"/>
    <mergeCell ref="B37:C37"/>
    <mergeCell ref="D37:H37"/>
    <mergeCell ref="I37:L37"/>
    <mergeCell ref="M37:P37"/>
    <mergeCell ref="Q37:R37"/>
    <mergeCell ref="A40:R40"/>
    <mergeCell ref="A41:Q41"/>
    <mergeCell ref="E43:N48"/>
    <mergeCell ref="O44:R46"/>
    <mergeCell ref="O47:R48"/>
    <mergeCell ref="B35:C35"/>
    <mergeCell ref="D35:H35"/>
    <mergeCell ref="I35:L35"/>
    <mergeCell ref="M35:P35"/>
    <mergeCell ref="Q35:R35"/>
    <mergeCell ref="B36:C36"/>
    <mergeCell ref="D36:H36"/>
    <mergeCell ref="I36:L36"/>
    <mergeCell ref="M36:P36"/>
    <mergeCell ref="Q36:R36"/>
    <mergeCell ref="B33:C33"/>
    <mergeCell ref="D33:H33"/>
    <mergeCell ref="I33:L33"/>
    <mergeCell ref="M33:P33"/>
    <mergeCell ref="Q33:R33"/>
    <mergeCell ref="B34:C34"/>
    <mergeCell ref="D34:H34"/>
    <mergeCell ref="I34:L34"/>
    <mergeCell ref="M34:P34"/>
    <mergeCell ref="Q34:R34"/>
    <mergeCell ref="B31:C31"/>
    <mergeCell ref="D31:H31"/>
    <mergeCell ref="I31:L31"/>
    <mergeCell ref="M31:P31"/>
    <mergeCell ref="Q31:R31"/>
    <mergeCell ref="B32:C32"/>
    <mergeCell ref="D32:H32"/>
    <mergeCell ref="I32:L32"/>
    <mergeCell ref="M32:P32"/>
    <mergeCell ref="Q32:R32"/>
    <mergeCell ref="B29:C29"/>
    <mergeCell ref="D29:H29"/>
    <mergeCell ref="I29:L29"/>
    <mergeCell ref="M29:P29"/>
    <mergeCell ref="Q29:R29"/>
    <mergeCell ref="B30:C30"/>
    <mergeCell ref="D30:H30"/>
    <mergeCell ref="I30:L30"/>
    <mergeCell ref="M30:P30"/>
    <mergeCell ref="Q30:R30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  <mergeCell ref="B15:C15"/>
    <mergeCell ref="D15:H15"/>
    <mergeCell ref="I15:L15"/>
    <mergeCell ref="M15:P15"/>
    <mergeCell ref="Q15:R15"/>
    <mergeCell ref="B16:C16"/>
    <mergeCell ref="D16:H16"/>
    <mergeCell ref="I16:L16"/>
    <mergeCell ref="M16:P16"/>
    <mergeCell ref="Q16:R16"/>
    <mergeCell ref="A11:R11"/>
    <mergeCell ref="A12:A13"/>
    <mergeCell ref="B12:C13"/>
    <mergeCell ref="D12:H13"/>
    <mergeCell ref="I12:L13"/>
    <mergeCell ref="M12:R12"/>
    <mergeCell ref="M13:P13"/>
    <mergeCell ref="Q13:R13"/>
    <mergeCell ref="B14:C14"/>
    <mergeCell ref="D14:H14"/>
    <mergeCell ref="I14:L14"/>
    <mergeCell ref="M14:P14"/>
    <mergeCell ref="Q14:R14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conditionalFormatting sqref="M39:R39 M64:R65 M67:R67 M97:R97 M108:R108 M133:R134 M144:R144 M175:R175 M202:R202 M204:R204 M209:R209 M211:R212">
    <cfRule type="cellIs" dxfId="2" priority="1" operator="equal">
      <formula>0</formula>
    </cfRule>
  </conditionalFormatting>
  <printOptions horizontalCentered="1"/>
  <pageMargins left="0.4" right="0.4" top="0.4" bottom="0.4" header="0" footer="0"/>
  <pageSetup scale="68" orientation="portrait" r:id="rId1"/>
  <rowBreaks count="5" manualBreakCount="5">
    <brk id="41" max="17" man="1"/>
    <brk id="69" max="17" man="1"/>
    <brk id="110" max="17" man="1"/>
    <brk id="146" max="17" man="1"/>
    <brk id="177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4"/>
  <sheetViews>
    <sheetView showGridLines="0" zoomScaleNormal="100" workbookViewId="0">
      <selection activeCell="A40" sqref="A40:B40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90" t="s">
        <v>112</v>
      </c>
      <c r="P3" s="207"/>
      <c r="Q3" s="207"/>
      <c r="R3" s="208"/>
    </row>
    <row r="4" spans="1:18" ht="1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9"/>
      <c r="P4" s="209"/>
      <c r="Q4" s="209"/>
      <c r="R4" s="208"/>
    </row>
    <row r="5" spans="1:18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9"/>
      <c r="P5" s="209"/>
      <c r="Q5" s="209"/>
      <c r="R5" s="208"/>
    </row>
    <row r="6" spans="1:18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7"/>
      <c r="P6" s="207"/>
      <c r="Q6" s="207"/>
      <c r="R6" s="208"/>
    </row>
    <row r="7" spans="1:18" ht="15.75" customHeight="1" x14ac:dyDescent="0.25">
      <c r="A7" s="5"/>
      <c r="B7" s="9"/>
      <c r="C7" s="9"/>
      <c r="D7" s="9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9"/>
      <c r="P7" s="209"/>
      <c r="Q7" s="209"/>
      <c r="R7" s="208"/>
    </row>
    <row r="8" spans="1:18" ht="23.25" x14ac:dyDescent="0.35">
      <c r="A8" s="210" t="s">
        <v>2</v>
      </c>
      <c r="B8" s="211"/>
      <c r="C8" s="211"/>
      <c r="D8" s="211"/>
      <c r="E8" s="150">
        <f>'Missouri Cover'!$BP$2</f>
        <v>2025</v>
      </c>
      <c r="F8" s="377" t="s">
        <v>113</v>
      </c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9"/>
    </row>
    <row r="9" spans="1:18" ht="18" customHeight="1" x14ac:dyDescent="0.25">
      <c r="A9" s="198" t="s">
        <v>3</v>
      </c>
      <c r="B9" s="199"/>
      <c r="C9" s="199"/>
      <c r="D9" s="199"/>
      <c r="E9" s="199"/>
      <c r="F9" s="199"/>
      <c r="G9" s="200"/>
      <c r="H9" s="200"/>
      <c r="I9" s="199"/>
      <c r="J9" s="199"/>
      <c r="K9" s="199"/>
      <c r="L9" s="201"/>
      <c r="M9" s="202" t="s">
        <v>4</v>
      </c>
      <c r="N9" s="180"/>
      <c r="O9" s="180"/>
      <c r="P9" s="180"/>
      <c r="Q9" s="180"/>
      <c r="R9" s="181"/>
    </row>
    <row r="10" spans="1:18" ht="30" customHeight="1" x14ac:dyDescent="0.25">
      <c r="A10" s="215" t="str">
        <f>IF('Missouri Cover'!$H$38="","",'Missouri Cover'!$H$38)</f>
        <v/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7"/>
      <c r="M10" s="218" t="str">
        <f>'Missouri Cover'!$AM$38</f>
        <v/>
      </c>
      <c r="N10" s="219"/>
      <c r="O10" s="219"/>
      <c r="P10" s="219"/>
      <c r="Q10" s="219"/>
      <c r="R10" s="220"/>
    </row>
    <row r="11" spans="1:18" ht="18" customHeight="1" x14ac:dyDescent="0.25">
      <c r="A11" s="549"/>
      <c r="B11" s="550"/>
      <c r="C11" s="550"/>
      <c r="D11" s="550"/>
      <c r="E11" s="550"/>
      <c r="F11" s="550"/>
      <c r="G11" s="550"/>
      <c r="H11" s="550"/>
      <c r="I11" s="550"/>
      <c r="J11" s="550"/>
      <c r="K11" s="550"/>
      <c r="L11" s="550"/>
      <c r="M11" s="550"/>
      <c r="N11" s="550"/>
      <c r="O11" s="550"/>
      <c r="P11" s="550"/>
      <c r="Q11" s="550"/>
      <c r="R11" s="551"/>
    </row>
    <row r="12" spans="1:18" ht="34.5" customHeight="1" x14ac:dyDescent="0.25">
      <c r="A12" s="552" t="s">
        <v>97</v>
      </c>
      <c r="B12" s="553" t="s">
        <v>114</v>
      </c>
      <c r="C12" s="554"/>
      <c r="D12" s="554"/>
      <c r="E12" s="554"/>
      <c r="F12" s="370" t="s">
        <v>115</v>
      </c>
      <c r="G12" s="371"/>
      <c r="H12" s="371"/>
      <c r="I12" s="371"/>
      <c r="J12" s="371"/>
      <c r="K12" s="371"/>
      <c r="L12" s="371"/>
      <c r="M12" s="373"/>
      <c r="N12" s="373"/>
      <c r="O12" s="373"/>
      <c r="P12" s="373"/>
      <c r="Q12" s="373"/>
      <c r="R12" s="374"/>
    </row>
    <row r="13" spans="1:18" ht="34.5" customHeight="1" x14ac:dyDescent="0.25">
      <c r="A13" s="512"/>
      <c r="B13" s="555"/>
      <c r="C13" s="556"/>
      <c r="D13" s="556"/>
      <c r="E13" s="556"/>
      <c r="F13" s="557"/>
      <c r="G13" s="558"/>
      <c r="H13" s="558"/>
      <c r="I13" s="558"/>
      <c r="J13" s="558"/>
      <c r="K13" s="558"/>
      <c r="L13" s="558"/>
      <c r="M13" s="557"/>
      <c r="N13" s="558"/>
      <c r="O13" s="558"/>
      <c r="P13" s="559"/>
      <c r="Q13" s="560"/>
      <c r="R13" s="561"/>
    </row>
    <row r="14" spans="1:18" ht="30" customHeight="1" x14ac:dyDescent="0.25">
      <c r="A14" s="93" t="s">
        <v>45</v>
      </c>
      <c r="B14" s="562"/>
      <c r="C14" s="563"/>
      <c r="D14" s="563"/>
      <c r="E14" s="563"/>
      <c r="F14" s="531"/>
      <c r="G14" s="564"/>
      <c r="H14" s="564"/>
      <c r="I14" s="564"/>
      <c r="J14" s="564"/>
      <c r="K14" s="564"/>
      <c r="L14" s="564"/>
      <c r="M14" s="531"/>
      <c r="N14" s="564"/>
      <c r="O14" s="564"/>
      <c r="P14" s="564"/>
      <c r="Q14" s="535"/>
      <c r="R14" s="433"/>
    </row>
    <row r="15" spans="1:18" ht="30" customHeight="1" x14ac:dyDescent="0.25">
      <c r="A15" s="93" t="s">
        <v>46</v>
      </c>
      <c r="B15" s="562"/>
      <c r="C15" s="563"/>
      <c r="D15" s="563"/>
      <c r="E15" s="563"/>
      <c r="F15" s="531"/>
      <c r="G15" s="564"/>
      <c r="H15" s="564"/>
      <c r="I15" s="564"/>
      <c r="J15" s="564"/>
      <c r="K15" s="564"/>
      <c r="L15" s="564"/>
      <c r="M15" s="531"/>
      <c r="N15" s="564"/>
      <c r="O15" s="564"/>
      <c r="P15" s="564"/>
      <c r="Q15" s="535"/>
      <c r="R15" s="433"/>
    </row>
    <row r="16" spans="1:18" ht="30" customHeight="1" x14ac:dyDescent="0.25">
      <c r="A16" s="93" t="s">
        <v>47</v>
      </c>
      <c r="B16" s="562"/>
      <c r="C16" s="563"/>
      <c r="D16" s="563"/>
      <c r="E16" s="563"/>
      <c r="F16" s="531"/>
      <c r="G16" s="564"/>
      <c r="H16" s="564"/>
      <c r="I16" s="564"/>
      <c r="J16" s="564"/>
      <c r="K16" s="564"/>
      <c r="L16" s="564"/>
      <c r="M16" s="531"/>
      <c r="N16" s="564"/>
      <c r="O16" s="564"/>
      <c r="P16" s="564"/>
      <c r="Q16" s="535"/>
      <c r="R16" s="433"/>
    </row>
    <row r="17" spans="1:18" ht="30" customHeight="1" x14ac:dyDescent="0.25">
      <c r="A17" s="93" t="s">
        <v>48</v>
      </c>
      <c r="B17" s="562"/>
      <c r="C17" s="563"/>
      <c r="D17" s="563"/>
      <c r="E17" s="563"/>
      <c r="F17" s="531"/>
      <c r="G17" s="564"/>
      <c r="H17" s="564"/>
      <c r="I17" s="564"/>
      <c r="J17" s="564"/>
      <c r="K17" s="564"/>
      <c r="L17" s="564"/>
      <c r="M17" s="531"/>
      <c r="N17" s="564"/>
      <c r="O17" s="564"/>
      <c r="P17" s="564"/>
      <c r="Q17" s="535"/>
      <c r="R17" s="433"/>
    </row>
    <row r="18" spans="1:18" ht="30" customHeight="1" x14ac:dyDescent="0.25">
      <c r="A18" s="93" t="s">
        <v>49</v>
      </c>
      <c r="B18" s="562"/>
      <c r="C18" s="563"/>
      <c r="D18" s="563"/>
      <c r="E18" s="563"/>
      <c r="F18" s="531"/>
      <c r="G18" s="564"/>
      <c r="H18" s="564"/>
      <c r="I18" s="564"/>
      <c r="J18" s="564"/>
      <c r="K18" s="564"/>
      <c r="L18" s="564"/>
      <c r="M18" s="531"/>
      <c r="N18" s="564"/>
      <c r="O18" s="564"/>
      <c r="P18" s="564"/>
      <c r="Q18" s="535"/>
      <c r="R18" s="433"/>
    </row>
    <row r="19" spans="1:18" ht="30" customHeight="1" x14ac:dyDescent="0.25">
      <c r="A19" s="93" t="s">
        <v>50</v>
      </c>
      <c r="B19" s="562"/>
      <c r="C19" s="563"/>
      <c r="D19" s="563"/>
      <c r="E19" s="563"/>
      <c r="F19" s="531"/>
      <c r="G19" s="564"/>
      <c r="H19" s="564"/>
      <c r="I19" s="564"/>
      <c r="J19" s="564"/>
      <c r="K19" s="564"/>
      <c r="L19" s="564"/>
      <c r="M19" s="531"/>
      <c r="N19" s="564"/>
      <c r="O19" s="564"/>
      <c r="P19" s="564"/>
      <c r="Q19" s="535"/>
      <c r="R19" s="433"/>
    </row>
    <row r="20" spans="1:18" ht="30" customHeight="1" x14ac:dyDescent="0.25">
      <c r="A20" s="93" t="s">
        <v>51</v>
      </c>
      <c r="B20" s="562"/>
      <c r="C20" s="563"/>
      <c r="D20" s="563"/>
      <c r="E20" s="563"/>
      <c r="F20" s="531"/>
      <c r="G20" s="564"/>
      <c r="H20" s="564"/>
      <c r="I20" s="564"/>
      <c r="J20" s="564"/>
      <c r="K20" s="564"/>
      <c r="L20" s="564"/>
      <c r="M20" s="531"/>
      <c r="N20" s="564"/>
      <c r="O20" s="564"/>
      <c r="P20" s="564"/>
      <c r="Q20" s="535"/>
      <c r="R20" s="433"/>
    </row>
    <row r="21" spans="1:18" ht="30" customHeight="1" x14ac:dyDescent="0.25">
      <c r="A21" s="93" t="s">
        <v>52</v>
      </c>
      <c r="B21" s="562"/>
      <c r="C21" s="563"/>
      <c r="D21" s="563"/>
      <c r="E21" s="563"/>
      <c r="F21" s="531"/>
      <c r="G21" s="564"/>
      <c r="H21" s="564"/>
      <c r="I21" s="564"/>
      <c r="J21" s="564"/>
      <c r="K21" s="564"/>
      <c r="L21" s="564"/>
      <c r="M21" s="531"/>
      <c r="N21" s="564"/>
      <c r="O21" s="564"/>
      <c r="P21" s="564"/>
      <c r="Q21" s="535"/>
      <c r="R21" s="433"/>
    </row>
    <row r="22" spans="1:18" ht="30" customHeight="1" x14ac:dyDescent="0.25">
      <c r="A22" s="93" t="s">
        <v>53</v>
      </c>
      <c r="B22" s="562"/>
      <c r="C22" s="563"/>
      <c r="D22" s="563"/>
      <c r="E22" s="563"/>
      <c r="F22" s="531"/>
      <c r="G22" s="564"/>
      <c r="H22" s="564"/>
      <c r="I22" s="564"/>
      <c r="J22" s="564"/>
      <c r="K22" s="564"/>
      <c r="L22" s="564"/>
      <c r="M22" s="531"/>
      <c r="N22" s="564"/>
      <c r="O22" s="564"/>
      <c r="P22" s="564"/>
      <c r="Q22" s="535"/>
      <c r="R22" s="433"/>
    </row>
    <row r="23" spans="1:18" ht="30" customHeight="1" x14ac:dyDescent="0.25">
      <c r="A23" s="93" t="s">
        <v>54</v>
      </c>
      <c r="B23" s="562"/>
      <c r="C23" s="563"/>
      <c r="D23" s="563"/>
      <c r="E23" s="563"/>
      <c r="F23" s="531"/>
      <c r="G23" s="564"/>
      <c r="H23" s="564"/>
      <c r="I23" s="564"/>
      <c r="J23" s="564"/>
      <c r="K23" s="564"/>
      <c r="L23" s="564"/>
      <c r="M23" s="531"/>
      <c r="N23" s="564"/>
      <c r="O23" s="564"/>
      <c r="P23" s="564"/>
      <c r="Q23" s="535"/>
      <c r="R23" s="433"/>
    </row>
    <row r="24" spans="1:18" ht="30" customHeight="1" x14ac:dyDescent="0.25">
      <c r="A24" s="93" t="s">
        <v>55</v>
      </c>
      <c r="B24" s="562"/>
      <c r="C24" s="563"/>
      <c r="D24" s="563"/>
      <c r="E24" s="563"/>
      <c r="F24" s="531"/>
      <c r="G24" s="564"/>
      <c r="H24" s="564"/>
      <c r="I24" s="564"/>
      <c r="J24" s="564"/>
      <c r="K24" s="564"/>
      <c r="L24" s="564"/>
      <c r="M24" s="531"/>
      <c r="N24" s="564"/>
      <c r="O24" s="564"/>
      <c r="P24" s="564"/>
      <c r="Q24" s="535"/>
      <c r="R24" s="433"/>
    </row>
    <row r="25" spans="1:18" ht="30" customHeight="1" x14ac:dyDescent="0.25">
      <c r="A25" s="93" t="s">
        <v>56</v>
      </c>
      <c r="B25" s="562"/>
      <c r="C25" s="563"/>
      <c r="D25" s="563"/>
      <c r="E25" s="563"/>
      <c r="F25" s="531"/>
      <c r="G25" s="564"/>
      <c r="H25" s="564"/>
      <c r="I25" s="564"/>
      <c r="J25" s="564"/>
      <c r="K25" s="564"/>
      <c r="L25" s="564"/>
      <c r="M25" s="531"/>
      <c r="N25" s="564"/>
      <c r="O25" s="564"/>
      <c r="P25" s="564"/>
      <c r="Q25" s="535"/>
      <c r="R25" s="433"/>
    </row>
    <row r="26" spans="1:18" ht="30" customHeight="1" x14ac:dyDescent="0.25">
      <c r="A26" s="93" t="s">
        <v>57</v>
      </c>
      <c r="B26" s="562"/>
      <c r="C26" s="563"/>
      <c r="D26" s="563"/>
      <c r="E26" s="563"/>
      <c r="F26" s="531"/>
      <c r="G26" s="564"/>
      <c r="H26" s="564"/>
      <c r="I26" s="564"/>
      <c r="J26" s="564"/>
      <c r="K26" s="564"/>
      <c r="L26" s="564"/>
      <c r="M26" s="531"/>
      <c r="N26" s="564"/>
      <c r="O26" s="564"/>
      <c r="P26" s="564"/>
      <c r="Q26" s="535"/>
      <c r="R26" s="433"/>
    </row>
    <row r="27" spans="1:18" ht="30" customHeight="1" x14ac:dyDescent="0.25">
      <c r="A27" s="93" t="s">
        <v>58</v>
      </c>
      <c r="B27" s="562"/>
      <c r="C27" s="563"/>
      <c r="D27" s="563"/>
      <c r="E27" s="563"/>
      <c r="F27" s="531"/>
      <c r="G27" s="564"/>
      <c r="H27" s="564"/>
      <c r="I27" s="564"/>
      <c r="J27" s="564"/>
      <c r="K27" s="564"/>
      <c r="L27" s="564"/>
      <c r="M27" s="531"/>
      <c r="N27" s="564"/>
      <c r="O27" s="564"/>
      <c r="P27" s="564"/>
      <c r="Q27" s="535"/>
      <c r="R27" s="433"/>
    </row>
    <row r="28" spans="1:18" ht="30" customHeight="1" x14ac:dyDescent="0.25">
      <c r="A28" s="93" t="s">
        <v>59</v>
      </c>
      <c r="B28" s="562"/>
      <c r="C28" s="563"/>
      <c r="D28" s="563"/>
      <c r="E28" s="563"/>
      <c r="F28" s="531"/>
      <c r="G28" s="564"/>
      <c r="H28" s="564"/>
      <c r="I28" s="564"/>
      <c r="J28" s="564"/>
      <c r="K28" s="564"/>
      <c r="L28" s="564"/>
      <c r="M28" s="531"/>
      <c r="N28" s="564"/>
      <c r="O28" s="564"/>
      <c r="P28" s="564"/>
      <c r="Q28" s="535"/>
      <c r="R28" s="433"/>
    </row>
    <row r="29" spans="1:18" ht="30" customHeight="1" x14ac:dyDescent="0.25">
      <c r="A29" s="93" t="s">
        <v>60</v>
      </c>
      <c r="B29" s="562"/>
      <c r="C29" s="563"/>
      <c r="D29" s="563"/>
      <c r="E29" s="563"/>
      <c r="F29" s="531"/>
      <c r="G29" s="564"/>
      <c r="H29" s="564"/>
      <c r="I29" s="564"/>
      <c r="J29" s="564"/>
      <c r="K29" s="564"/>
      <c r="L29" s="564"/>
      <c r="M29" s="531"/>
      <c r="N29" s="564"/>
      <c r="O29" s="564"/>
      <c r="P29" s="564"/>
      <c r="Q29" s="535"/>
      <c r="R29" s="433"/>
    </row>
    <row r="30" spans="1:18" ht="30" customHeight="1" x14ac:dyDescent="0.25">
      <c r="A30" s="93" t="s">
        <v>61</v>
      </c>
      <c r="B30" s="562"/>
      <c r="C30" s="563"/>
      <c r="D30" s="563"/>
      <c r="E30" s="563"/>
      <c r="F30" s="531"/>
      <c r="G30" s="564"/>
      <c r="H30" s="564"/>
      <c r="I30" s="564"/>
      <c r="J30" s="564"/>
      <c r="K30" s="564"/>
      <c r="L30" s="564"/>
      <c r="M30" s="531"/>
      <c r="N30" s="564"/>
      <c r="O30" s="564"/>
      <c r="P30" s="564"/>
      <c r="Q30" s="535"/>
      <c r="R30" s="433"/>
    </row>
    <row r="31" spans="1:18" ht="30" customHeight="1" x14ac:dyDescent="0.25">
      <c r="A31" s="93" t="s">
        <v>62</v>
      </c>
      <c r="B31" s="562"/>
      <c r="C31" s="563"/>
      <c r="D31" s="563"/>
      <c r="E31" s="563"/>
      <c r="F31" s="531"/>
      <c r="G31" s="564"/>
      <c r="H31" s="564"/>
      <c r="I31" s="564"/>
      <c r="J31" s="564"/>
      <c r="K31" s="564"/>
      <c r="L31" s="564"/>
      <c r="M31" s="531"/>
      <c r="N31" s="564"/>
      <c r="O31" s="564"/>
      <c r="P31" s="564"/>
      <c r="Q31" s="535"/>
      <c r="R31" s="433"/>
    </row>
    <row r="32" spans="1:18" ht="30" customHeight="1" x14ac:dyDescent="0.25">
      <c r="A32" s="93" t="s">
        <v>63</v>
      </c>
      <c r="B32" s="562"/>
      <c r="C32" s="563"/>
      <c r="D32" s="563"/>
      <c r="E32" s="563"/>
      <c r="F32" s="531"/>
      <c r="G32" s="564"/>
      <c r="H32" s="564"/>
      <c r="I32" s="564"/>
      <c r="J32" s="564"/>
      <c r="K32" s="564"/>
      <c r="L32" s="564"/>
      <c r="M32" s="531"/>
      <c r="N32" s="564"/>
      <c r="O32" s="564"/>
      <c r="P32" s="564"/>
      <c r="Q32" s="535"/>
      <c r="R32" s="433"/>
    </row>
    <row r="33" spans="1:18" ht="30" customHeight="1" x14ac:dyDescent="0.25">
      <c r="A33" s="93" t="s">
        <v>64</v>
      </c>
      <c r="B33" s="562"/>
      <c r="C33" s="563"/>
      <c r="D33" s="563"/>
      <c r="E33" s="563"/>
      <c r="F33" s="531"/>
      <c r="G33" s="564"/>
      <c r="H33" s="564"/>
      <c r="I33" s="564"/>
      <c r="J33" s="564"/>
      <c r="K33" s="564"/>
      <c r="L33" s="564"/>
      <c r="M33" s="531"/>
      <c r="N33" s="564"/>
      <c r="O33" s="564"/>
      <c r="P33" s="564"/>
      <c r="Q33" s="535"/>
      <c r="R33" s="433"/>
    </row>
    <row r="34" spans="1:18" ht="30" customHeight="1" x14ac:dyDescent="0.25">
      <c r="A34" s="93" t="s">
        <v>65</v>
      </c>
      <c r="B34" s="562"/>
      <c r="C34" s="563"/>
      <c r="D34" s="563"/>
      <c r="E34" s="563"/>
      <c r="F34" s="531"/>
      <c r="G34" s="564"/>
      <c r="H34" s="564"/>
      <c r="I34" s="564"/>
      <c r="J34" s="564"/>
      <c r="K34" s="564"/>
      <c r="L34" s="564"/>
      <c r="M34" s="531"/>
      <c r="N34" s="564"/>
      <c r="O34" s="564"/>
      <c r="P34" s="564"/>
      <c r="Q34" s="535"/>
      <c r="R34" s="433"/>
    </row>
    <row r="35" spans="1:18" ht="30" customHeight="1" x14ac:dyDescent="0.25">
      <c r="A35" s="93" t="s">
        <v>66</v>
      </c>
      <c r="B35" s="562"/>
      <c r="C35" s="563"/>
      <c r="D35" s="563"/>
      <c r="E35" s="563"/>
      <c r="F35" s="531"/>
      <c r="G35" s="564"/>
      <c r="H35" s="564"/>
      <c r="I35" s="564"/>
      <c r="J35" s="564"/>
      <c r="K35" s="564"/>
      <c r="L35" s="564"/>
      <c r="M35" s="531"/>
      <c r="N35" s="564"/>
      <c r="O35" s="564"/>
      <c r="P35" s="564"/>
      <c r="Q35" s="535"/>
      <c r="R35" s="433"/>
    </row>
    <row r="36" spans="1:18" ht="30" customHeight="1" x14ac:dyDescent="0.25">
      <c r="A36" s="93" t="s">
        <v>67</v>
      </c>
      <c r="B36" s="562"/>
      <c r="C36" s="563"/>
      <c r="D36" s="563"/>
      <c r="E36" s="563"/>
      <c r="F36" s="531"/>
      <c r="G36" s="564"/>
      <c r="H36" s="564"/>
      <c r="I36" s="564"/>
      <c r="J36" s="564"/>
      <c r="K36" s="564"/>
      <c r="L36" s="564"/>
      <c r="M36" s="531"/>
      <c r="N36" s="564"/>
      <c r="O36" s="564"/>
      <c r="P36" s="564"/>
      <c r="Q36" s="535"/>
      <c r="R36" s="433"/>
    </row>
    <row r="37" spans="1:18" ht="30" customHeight="1" x14ac:dyDescent="0.25">
      <c r="A37" s="93" t="s">
        <v>68</v>
      </c>
      <c r="B37" s="562"/>
      <c r="C37" s="563"/>
      <c r="D37" s="563"/>
      <c r="E37" s="563"/>
      <c r="F37" s="531"/>
      <c r="G37" s="564"/>
      <c r="H37" s="564"/>
      <c r="I37" s="564"/>
      <c r="J37" s="564"/>
      <c r="K37" s="564"/>
      <c r="L37" s="564"/>
      <c r="M37" s="531"/>
      <c r="N37" s="564"/>
      <c r="O37" s="564"/>
      <c r="P37" s="564"/>
      <c r="Q37" s="535"/>
      <c r="R37" s="433"/>
    </row>
    <row r="38" spans="1:18" ht="30" customHeight="1" x14ac:dyDescent="0.25">
      <c r="A38" s="93" t="s">
        <v>69</v>
      </c>
      <c r="B38" s="562"/>
      <c r="C38" s="563"/>
      <c r="D38" s="563"/>
      <c r="E38" s="563"/>
      <c r="F38" s="531"/>
      <c r="G38" s="564"/>
      <c r="H38" s="564"/>
      <c r="I38" s="564"/>
      <c r="J38" s="564"/>
      <c r="K38" s="564"/>
      <c r="L38" s="564"/>
      <c r="M38" s="531"/>
      <c r="N38" s="564"/>
      <c r="O38" s="564"/>
      <c r="P38" s="564"/>
      <c r="Q38" s="535"/>
      <c r="R38" s="433"/>
    </row>
    <row r="39" spans="1:18" ht="12" customHeight="1" x14ac:dyDescent="0.25">
      <c r="A39" s="387"/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9"/>
    </row>
    <row r="40" spans="1:18" ht="14.45" customHeight="1" x14ac:dyDescent="0.25">
      <c r="A40" s="329">
        <v>45292</v>
      </c>
      <c r="B40" s="330"/>
      <c r="C40" s="331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10" t="s">
        <v>116</v>
      </c>
    </row>
    <row r="41" spans="1:18" ht="7.9" customHeight="1" x14ac:dyDescent="0.25">
      <c r="A41" s="382"/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</row>
    <row r="42" spans="1:18" ht="15" hidden="1" customHeight="1" x14ac:dyDescent="0.25">
      <c r="A42" s="384"/>
      <c r="B42" s="385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4"/>
    </row>
    <row r="43" spans="1:18" ht="21" hidden="1" customHeight="1" x14ac:dyDescent="0.25">
      <c r="A43" s="386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</row>
    <row r="44" spans="1:18" ht="21" hidden="1" customHeight="1" x14ac:dyDescent="0.25">
      <c r="A44" s="386"/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</row>
    <row r="45" spans="1:18" ht="21" hidden="1" customHeight="1" x14ac:dyDescent="0.25">
      <c r="A45" s="386"/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</row>
    <row r="46" spans="1:18" ht="21" hidden="1" customHeight="1" x14ac:dyDescent="0.25">
      <c r="A46" s="386"/>
      <c r="B46" s="386"/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4"/>
  <sheetViews>
    <sheetView showGridLines="0" zoomScaleNormal="100" workbookViewId="0">
      <selection activeCell="Q36" sqref="Q36:R36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203" t="s">
        <v>0</v>
      </c>
      <c r="F2" s="204"/>
      <c r="G2" s="204"/>
      <c r="H2" s="204"/>
      <c r="I2" s="204"/>
      <c r="J2" s="204"/>
      <c r="K2" s="204"/>
      <c r="L2" s="204"/>
      <c r="M2" s="204"/>
      <c r="N2" s="20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90" t="s">
        <v>117</v>
      </c>
      <c r="P3" s="207"/>
      <c r="Q3" s="207"/>
      <c r="R3" s="208"/>
    </row>
    <row r="4" spans="1:18" ht="15" customHeight="1" x14ac:dyDescent="0.25">
      <c r="A4" s="5"/>
      <c r="B4" s="6"/>
      <c r="C4" s="6"/>
      <c r="D4" s="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9"/>
      <c r="P4" s="209"/>
      <c r="Q4" s="209"/>
      <c r="R4" s="208"/>
    </row>
    <row r="5" spans="1:18" ht="15" customHeight="1" x14ac:dyDescent="0.25">
      <c r="A5" s="5"/>
      <c r="B5" s="6"/>
      <c r="C5" s="6"/>
      <c r="D5" s="6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9"/>
      <c r="P5" s="209"/>
      <c r="Q5" s="209"/>
      <c r="R5" s="208"/>
    </row>
    <row r="6" spans="1:18" ht="15" customHeight="1" x14ac:dyDescent="0.25">
      <c r="A6" s="5"/>
      <c r="B6" s="6"/>
      <c r="C6" s="7" t="s">
        <v>1</v>
      </c>
      <c r="D6" s="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7"/>
      <c r="P6" s="207"/>
      <c r="Q6" s="207"/>
      <c r="R6" s="208"/>
    </row>
    <row r="7" spans="1:18" ht="15.75" customHeight="1" x14ac:dyDescent="0.25">
      <c r="A7" s="5"/>
      <c r="B7" s="9"/>
      <c r="C7" s="9"/>
      <c r="D7" s="9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9"/>
      <c r="P7" s="209"/>
      <c r="Q7" s="209"/>
      <c r="R7" s="208"/>
    </row>
    <row r="8" spans="1:18" ht="23.25" x14ac:dyDescent="0.35">
      <c r="A8" s="210" t="s">
        <v>2</v>
      </c>
      <c r="B8" s="211"/>
      <c r="C8" s="211"/>
      <c r="D8" s="211"/>
      <c r="E8" s="150">
        <f>'Missouri Cover'!$BP$2</f>
        <v>2025</v>
      </c>
      <c r="F8" s="377" t="s">
        <v>118</v>
      </c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9"/>
    </row>
    <row r="9" spans="1:18" ht="18" customHeight="1" x14ac:dyDescent="0.25">
      <c r="A9" s="198" t="s">
        <v>3</v>
      </c>
      <c r="B9" s="199"/>
      <c r="C9" s="199"/>
      <c r="D9" s="199"/>
      <c r="E9" s="199"/>
      <c r="F9" s="199"/>
      <c r="G9" s="200"/>
      <c r="H9" s="200"/>
      <c r="I9" s="199"/>
      <c r="J9" s="199"/>
      <c r="K9" s="199"/>
      <c r="L9" s="201"/>
      <c r="M9" s="202" t="s">
        <v>4</v>
      </c>
      <c r="N9" s="180"/>
      <c r="O9" s="180"/>
      <c r="P9" s="180"/>
      <c r="Q9" s="180"/>
      <c r="R9" s="181"/>
    </row>
    <row r="10" spans="1:18" ht="30" customHeight="1" x14ac:dyDescent="0.25">
      <c r="A10" s="215" t="str">
        <f>IF('Missouri Cover'!$H$38="","",'Missouri Cover'!$H$38)</f>
        <v/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7"/>
      <c r="M10" s="218" t="str">
        <f>'Missouri Cover'!$AM$38</f>
        <v/>
      </c>
      <c r="N10" s="219"/>
      <c r="O10" s="219"/>
      <c r="P10" s="219"/>
      <c r="Q10" s="219"/>
      <c r="R10" s="220"/>
    </row>
    <row r="11" spans="1:18" ht="18" customHeight="1" x14ac:dyDescent="0.25">
      <c r="A11" s="549"/>
      <c r="B11" s="550"/>
      <c r="C11" s="550"/>
      <c r="D11" s="550"/>
      <c r="E11" s="550"/>
      <c r="F11" s="550"/>
      <c r="G11" s="550"/>
      <c r="H11" s="550"/>
      <c r="I11" s="550"/>
      <c r="J11" s="550"/>
      <c r="K11" s="550"/>
      <c r="L11" s="550"/>
      <c r="M11" s="550"/>
      <c r="N11" s="550"/>
      <c r="O11" s="550"/>
      <c r="P11" s="550"/>
      <c r="Q11" s="550"/>
      <c r="R11" s="551"/>
    </row>
    <row r="12" spans="1:18" ht="34.5" customHeight="1" x14ac:dyDescent="0.25">
      <c r="A12" s="552" t="s">
        <v>97</v>
      </c>
      <c r="B12" s="553" t="s">
        <v>114</v>
      </c>
      <c r="C12" s="554"/>
      <c r="D12" s="554"/>
      <c r="E12" s="554"/>
      <c r="F12" s="370" t="s">
        <v>115</v>
      </c>
      <c r="G12" s="371"/>
      <c r="H12" s="371"/>
      <c r="I12" s="371"/>
      <c r="J12" s="371"/>
      <c r="K12" s="371"/>
      <c r="L12" s="371"/>
      <c r="M12" s="373"/>
      <c r="N12" s="373"/>
      <c r="O12" s="373"/>
      <c r="P12" s="373"/>
      <c r="Q12" s="373"/>
      <c r="R12" s="374"/>
    </row>
    <row r="13" spans="1:18" ht="34.5" customHeight="1" x14ac:dyDescent="0.25">
      <c r="A13" s="512"/>
      <c r="B13" s="555"/>
      <c r="C13" s="556"/>
      <c r="D13" s="556"/>
      <c r="E13" s="556"/>
      <c r="F13" s="557"/>
      <c r="G13" s="558"/>
      <c r="H13" s="558"/>
      <c r="I13" s="558"/>
      <c r="J13" s="558"/>
      <c r="K13" s="558"/>
      <c r="L13" s="558"/>
      <c r="M13" s="557"/>
      <c r="N13" s="558"/>
      <c r="O13" s="558"/>
      <c r="P13" s="559"/>
      <c r="Q13" s="560"/>
      <c r="R13" s="561"/>
    </row>
    <row r="14" spans="1:18" ht="30" customHeight="1" x14ac:dyDescent="0.25">
      <c r="A14" s="93" t="s">
        <v>45</v>
      </c>
      <c r="B14" s="562"/>
      <c r="C14" s="563"/>
      <c r="D14" s="563"/>
      <c r="E14" s="563"/>
      <c r="F14" s="531"/>
      <c r="G14" s="564"/>
      <c r="H14" s="564"/>
      <c r="I14" s="564"/>
      <c r="J14" s="564"/>
      <c r="K14" s="564"/>
      <c r="L14" s="564"/>
      <c r="M14" s="531"/>
      <c r="N14" s="564"/>
      <c r="O14" s="564"/>
      <c r="P14" s="564"/>
      <c r="Q14" s="535"/>
      <c r="R14" s="433"/>
    </row>
    <row r="15" spans="1:18" ht="30" customHeight="1" x14ac:dyDescent="0.25">
      <c r="A15" s="93" t="s">
        <v>46</v>
      </c>
      <c r="B15" s="562"/>
      <c r="C15" s="563"/>
      <c r="D15" s="563"/>
      <c r="E15" s="563"/>
      <c r="F15" s="531"/>
      <c r="G15" s="564"/>
      <c r="H15" s="564"/>
      <c r="I15" s="564"/>
      <c r="J15" s="564"/>
      <c r="K15" s="564"/>
      <c r="L15" s="564"/>
      <c r="M15" s="531"/>
      <c r="N15" s="564"/>
      <c r="O15" s="564"/>
      <c r="P15" s="564"/>
      <c r="Q15" s="535"/>
      <c r="R15" s="433"/>
    </row>
    <row r="16" spans="1:18" ht="30" customHeight="1" x14ac:dyDescent="0.25">
      <c r="A16" s="93" t="s">
        <v>47</v>
      </c>
      <c r="B16" s="562"/>
      <c r="C16" s="563"/>
      <c r="D16" s="563"/>
      <c r="E16" s="563"/>
      <c r="F16" s="531"/>
      <c r="G16" s="564"/>
      <c r="H16" s="564"/>
      <c r="I16" s="564"/>
      <c r="J16" s="564"/>
      <c r="K16" s="564"/>
      <c r="L16" s="564"/>
      <c r="M16" s="531"/>
      <c r="N16" s="564"/>
      <c r="O16" s="564"/>
      <c r="P16" s="564"/>
      <c r="Q16" s="535"/>
      <c r="R16" s="433"/>
    </row>
    <row r="17" spans="1:18" ht="30" customHeight="1" x14ac:dyDescent="0.25">
      <c r="A17" s="93" t="s">
        <v>48</v>
      </c>
      <c r="B17" s="562"/>
      <c r="C17" s="563"/>
      <c r="D17" s="563"/>
      <c r="E17" s="563"/>
      <c r="F17" s="531"/>
      <c r="G17" s="564"/>
      <c r="H17" s="564"/>
      <c r="I17" s="564"/>
      <c r="J17" s="564"/>
      <c r="K17" s="564"/>
      <c r="L17" s="564"/>
      <c r="M17" s="531"/>
      <c r="N17" s="564"/>
      <c r="O17" s="564"/>
      <c r="P17" s="564"/>
      <c r="Q17" s="535"/>
      <c r="R17" s="433"/>
    </row>
    <row r="18" spans="1:18" ht="30" customHeight="1" x14ac:dyDescent="0.25">
      <c r="A18" s="93" t="s">
        <v>49</v>
      </c>
      <c r="B18" s="562"/>
      <c r="C18" s="563"/>
      <c r="D18" s="563"/>
      <c r="E18" s="563"/>
      <c r="F18" s="531"/>
      <c r="G18" s="564"/>
      <c r="H18" s="564"/>
      <c r="I18" s="564"/>
      <c r="J18" s="564"/>
      <c r="K18" s="564"/>
      <c r="L18" s="564"/>
      <c r="M18" s="531"/>
      <c r="N18" s="564"/>
      <c r="O18" s="564"/>
      <c r="P18" s="564"/>
      <c r="Q18" s="535"/>
      <c r="R18" s="433"/>
    </row>
    <row r="19" spans="1:18" ht="30" customHeight="1" x14ac:dyDescent="0.25">
      <c r="A19" s="93" t="s">
        <v>50</v>
      </c>
      <c r="B19" s="562"/>
      <c r="C19" s="563"/>
      <c r="D19" s="563"/>
      <c r="E19" s="563"/>
      <c r="F19" s="531"/>
      <c r="G19" s="564"/>
      <c r="H19" s="564"/>
      <c r="I19" s="564"/>
      <c r="J19" s="564"/>
      <c r="K19" s="564"/>
      <c r="L19" s="564"/>
      <c r="M19" s="531"/>
      <c r="N19" s="564"/>
      <c r="O19" s="564"/>
      <c r="P19" s="564"/>
      <c r="Q19" s="535"/>
      <c r="R19" s="433"/>
    </row>
    <row r="20" spans="1:18" ht="30" customHeight="1" x14ac:dyDescent="0.25">
      <c r="A20" s="93" t="s">
        <v>51</v>
      </c>
      <c r="B20" s="562"/>
      <c r="C20" s="563"/>
      <c r="D20" s="563"/>
      <c r="E20" s="563"/>
      <c r="F20" s="531"/>
      <c r="G20" s="564"/>
      <c r="H20" s="564"/>
      <c r="I20" s="564"/>
      <c r="J20" s="564"/>
      <c r="K20" s="564"/>
      <c r="L20" s="564"/>
      <c r="M20" s="531"/>
      <c r="N20" s="564"/>
      <c r="O20" s="564"/>
      <c r="P20" s="564"/>
      <c r="Q20" s="535"/>
      <c r="R20" s="433"/>
    </row>
    <row r="21" spans="1:18" ht="30" customHeight="1" x14ac:dyDescent="0.25">
      <c r="A21" s="93" t="s">
        <v>52</v>
      </c>
      <c r="B21" s="562"/>
      <c r="C21" s="563"/>
      <c r="D21" s="563"/>
      <c r="E21" s="563"/>
      <c r="F21" s="531"/>
      <c r="G21" s="564"/>
      <c r="H21" s="564"/>
      <c r="I21" s="564"/>
      <c r="J21" s="564"/>
      <c r="K21" s="564"/>
      <c r="L21" s="564"/>
      <c r="M21" s="531"/>
      <c r="N21" s="564"/>
      <c r="O21" s="564"/>
      <c r="P21" s="564"/>
      <c r="Q21" s="535"/>
      <c r="R21" s="433"/>
    </row>
    <row r="22" spans="1:18" ht="30" customHeight="1" x14ac:dyDescent="0.25">
      <c r="A22" s="93" t="s">
        <v>53</v>
      </c>
      <c r="B22" s="562"/>
      <c r="C22" s="563"/>
      <c r="D22" s="563"/>
      <c r="E22" s="563"/>
      <c r="F22" s="531"/>
      <c r="G22" s="564"/>
      <c r="H22" s="564"/>
      <c r="I22" s="564"/>
      <c r="J22" s="564"/>
      <c r="K22" s="564"/>
      <c r="L22" s="564"/>
      <c r="M22" s="531"/>
      <c r="N22" s="564"/>
      <c r="O22" s="564"/>
      <c r="P22" s="564"/>
      <c r="Q22" s="535"/>
      <c r="R22" s="433"/>
    </row>
    <row r="23" spans="1:18" ht="30" customHeight="1" x14ac:dyDescent="0.25">
      <c r="A23" s="93" t="s">
        <v>54</v>
      </c>
      <c r="B23" s="562"/>
      <c r="C23" s="563"/>
      <c r="D23" s="563"/>
      <c r="E23" s="563"/>
      <c r="F23" s="531"/>
      <c r="G23" s="564"/>
      <c r="H23" s="564"/>
      <c r="I23" s="564"/>
      <c r="J23" s="564"/>
      <c r="K23" s="564"/>
      <c r="L23" s="564"/>
      <c r="M23" s="531"/>
      <c r="N23" s="564"/>
      <c r="O23" s="564"/>
      <c r="P23" s="564"/>
      <c r="Q23" s="535"/>
      <c r="R23" s="433"/>
    </row>
    <row r="24" spans="1:18" ht="30" customHeight="1" x14ac:dyDescent="0.25">
      <c r="A24" s="93" t="s">
        <v>55</v>
      </c>
      <c r="B24" s="562"/>
      <c r="C24" s="563"/>
      <c r="D24" s="563"/>
      <c r="E24" s="563"/>
      <c r="F24" s="531"/>
      <c r="G24" s="564"/>
      <c r="H24" s="564"/>
      <c r="I24" s="564"/>
      <c r="J24" s="564"/>
      <c r="K24" s="564"/>
      <c r="L24" s="564"/>
      <c r="M24" s="531"/>
      <c r="N24" s="564"/>
      <c r="O24" s="564"/>
      <c r="P24" s="564"/>
      <c r="Q24" s="535"/>
      <c r="R24" s="433"/>
    </row>
    <row r="25" spans="1:18" ht="30" customHeight="1" x14ac:dyDescent="0.25">
      <c r="A25" s="93" t="s">
        <v>56</v>
      </c>
      <c r="B25" s="562"/>
      <c r="C25" s="563"/>
      <c r="D25" s="563"/>
      <c r="E25" s="563"/>
      <c r="F25" s="531"/>
      <c r="G25" s="564"/>
      <c r="H25" s="564"/>
      <c r="I25" s="564"/>
      <c r="J25" s="564"/>
      <c r="K25" s="564"/>
      <c r="L25" s="564"/>
      <c r="M25" s="531"/>
      <c r="N25" s="564"/>
      <c r="O25" s="564"/>
      <c r="P25" s="564"/>
      <c r="Q25" s="535"/>
      <c r="R25" s="433"/>
    </row>
    <row r="26" spans="1:18" ht="30" customHeight="1" x14ac:dyDescent="0.25">
      <c r="A26" s="93" t="s">
        <v>57</v>
      </c>
      <c r="B26" s="562"/>
      <c r="C26" s="563"/>
      <c r="D26" s="563"/>
      <c r="E26" s="563"/>
      <c r="F26" s="531"/>
      <c r="G26" s="564"/>
      <c r="H26" s="564"/>
      <c r="I26" s="564"/>
      <c r="J26" s="564"/>
      <c r="K26" s="564"/>
      <c r="L26" s="564"/>
      <c r="M26" s="531"/>
      <c r="N26" s="564"/>
      <c r="O26" s="564"/>
      <c r="P26" s="564"/>
      <c r="Q26" s="535"/>
      <c r="R26" s="433"/>
    </row>
    <row r="27" spans="1:18" ht="30" customHeight="1" x14ac:dyDescent="0.25">
      <c r="A27" s="93" t="s">
        <v>58</v>
      </c>
      <c r="B27" s="562"/>
      <c r="C27" s="563"/>
      <c r="D27" s="563"/>
      <c r="E27" s="563"/>
      <c r="F27" s="531"/>
      <c r="G27" s="564"/>
      <c r="H27" s="564"/>
      <c r="I27" s="564"/>
      <c r="J27" s="564"/>
      <c r="K27" s="564"/>
      <c r="L27" s="564"/>
      <c r="M27" s="531"/>
      <c r="N27" s="564"/>
      <c r="O27" s="564"/>
      <c r="P27" s="564"/>
      <c r="Q27" s="535"/>
      <c r="R27" s="433"/>
    </row>
    <row r="28" spans="1:18" ht="30" customHeight="1" x14ac:dyDescent="0.25">
      <c r="A28" s="93" t="s">
        <v>59</v>
      </c>
      <c r="B28" s="562"/>
      <c r="C28" s="563"/>
      <c r="D28" s="563"/>
      <c r="E28" s="563"/>
      <c r="F28" s="531"/>
      <c r="G28" s="564"/>
      <c r="H28" s="564"/>
      <c r="I28" s="564"/>
      <c r="J28" s="564"/>
      <c r="K28" s="564"/>
      <c r="L28" s="564"/>
      <c r="M28" s="531"/>
      <c r="N28" s="564"/>
      <c r="O28" s="564"/>
      <c r="P28" s="564"/>
      <c r="Q28" s="535"/>
      <c r="R28" s="433"/>
    </row>
    <row r="29" spans="1:18" ht="30" customHeight="1" x14ac:dyDescent="0.25">
      <c r="A29" s="93" t="s">
        <v>60</v>
      </c>
      <c r="B29" s="562"/>
      <c r="C29" s="563"/>
      <c r="D29" s="563"/>
      <c r="E29" s="563"/>
      <c r="F29" s="531"/>
      <c r="G29" s="564"/>
      <c r="H29" s="564"/>
      <c r="I29" s="564"/>
      <c r="J29" s="564"/>
      <c r="K29" s="564"/>
      <c r="L29" s="564"/>
      <c r="M29" s="531"/>
      <c r="N29" s="564"/>
      <c r="O29" s="564"/>
      <c r="P29" s="564"/>
      <c r="Q29" s="535"/>
      <c r="R29" s="433"/>
    </row>
    <row r="30" spans="1:18" ht="30" customHeight="1" x14ac:dyDescent="0.25">
      <c r="A30" s="93" t="s">
        <v>61</v>
      </c>
      <c r="B30" s="562"/>
      <c r="C30" s="563"/>
      <c r="D30" s="563"/>
      <c r="E30" s="563"/>
      <c r="F30" s="531"/>
      <c r="G30" s="564"/>
      <c r="H30" s="564"/>
      <c r="I30" s="564"/>
      <c r="J30" s="564"/>
      <c r="K30" s="564"/>
      <c r="L30" s="564"/>
      <c r="M30" s="531"/>
      <c r="N30" s="564"/>
      <c r="O30" s="564"/>
      <c r="P30" s="564"/>
      <c r="Q30" s="535"/>
      <c r="R30" s="433"/>
    </row>
    <row r="31" spans="1:18" ht="30" customHeight="1" x14ac:dyDescent="0.25">
      <c r="A31" s="93" t="s">
        <v>62</v>
      </c>
      <c r="B31" s="562"/>
      <c r="C31" s="563"/>
      <c r="D31" s="563"/>
      <c r="E31" s="563"/>
      <c r="F31" s="531"/>
      <c r="G31" s="564"/>
      <c r="H31" s="564"/>
      <c r="I31" s="564"/>
      <c r="J31" s="564"/>
      <c r="K31" s="564"/>
      <c r="L31" s="564"/>
      <c r="M31" s="531"/>
      <c r="N31" s="564"/>
      <c r="O31" s="564"/>
      <c r="P31" s="564"/>
      <c r="Q31" s="535"/>
      <c r="R31" s="433"/>
    </row>
    <row r="32" spans="1:18" ht="30" customHeight="1" x14ac:dyDescent="0.25">
      <c r="A32" s="93" t="s">
        <v>63</v>
      </c>
      <c r="B32" s="562"/>
      <c r="C32" s="563"/>
      <c r="D32" s="563"/>
      <c r="E32" s="563"/>
      <c r="F32" s="531"/>
      <c r="G32" s="564"/>
      <c r="H32" s="564"/>
      <c r="I32" s="564"/>
      <c r="J32" s="564"/>
      <c r="K32" s="564"/>
      <c r="L32" s="564"/>
      <c r="M32" s="531"/>
      <c r="N32" s="564"/>
      <c r="O32" s="564"/>
      <c r="P32" s="564"/>
      <c r="Q32" s="535"/>
      <c r="R32" s="433"/>
    </row>
    <row r="33" spans="1:18" ht="30" customHeight="1" x14ac:dyDescent="0.25">
      <c r="A33" s="93" t="s">
        <v>64</v>
      </c>
      <c r="B33" s="562"/>
      <c r="C33" s="563"/>
      <c r="D33" s="563"/>
      <c r="E33" s="563"/>
      <c r="F33" s="531"/>
      <c r="G33" s="564"/>
      <c r="H33" s="564"/>
      <c r="I33" s="564"/>
      <c r="J33" s="564"/>
      <c r="K33" s="564"/>
      <c r="L33" s="564"/>
      <c r="M33" s="531"/>
      <c r="N33" s="564"/>
      <c r="O33" s="564"/>
      <c r="P33" s="564"/>
      <c r="Q33" s="535"/>
      <c r="R33" s="433"/>
    </row>
    <row r="34" spans="1:18" ht="30" customHeight="1" x14ac:dyDescent="0.25">
      <c r="A34" s="93" t="s">
        <v>65</v>
      </c>
      <c r="B34" s="562"/>
      <c r="C34" s="563"/>
      <c r="D34" s="563"/>
      <c r="E34" s="563"/>
      <c r="F34" s="531"/>
      <c r="G34" s="564"/>
      <c r="H34" s="564"/>
      <c r="I34" s="564"/>
      <c r="J34" s="564"/>
      <c r="K34" s="564"/>
      <c r="L34" s="564"/>
      <c r="M34" s="531"/>
      <c r="N34" s="564"/>
      <c r="O34" s="564"/>
      <c r="P34" s="564"/>
      <c r="Q34" s="535"/>
      <c r="R34" s="433"/>
    </row>
    <row r="35" spans="1:18" ht="30" customHeight="1" x14ac:dyDescent="0.25">
      <c r="A35" s="93" t="s">
        <v>66</v>
      </c>
      <c r="B35" s="562"/>
      <c r="C35" s="563"/>
      <c r="D35" s="563"/>
      <c r="E35" s="563"/>
      <c r="F35" s="531"/>
      <c r="G35" s="564"/>
      <c r="H35" s="564"/>
      <c r="I35" s="564"/>
      <c r="J35" s="564"/>
      <c r="K35" s="564"/>
      <c r="L35" s="564"/>
      <c r="M35" s="531"/>
      <c r="N35" s="564"/>
      <c r="O35" s="564"/>
      <c r="P35" s="564"/>
      <c r="Q35" s="535"/>
      <c r="R35" s="433"/>
    </row>
    <row r="36" spans="1:18" ht="30" customHeight="1" x14ac:dyDescent="0.25">
      <c r="A36" s="93" t="s">
        <v>67</v>
      </c>
      <c r="B36" s="562"/>
      <c r="C36" s="563"/>
      <c r="D36" s="563"/>
      <c r="E36" s="563"/>
      <c r="F36" s="531"/>
      <c r="G36" s="564"/>
      <c r="H36" s="564"/>
      <c r="I36" s="564"/>
      <c r="J36" s="564"/>
      <c r="K36" s="564"/>
      <c r="L36" s="564"/>
      <c r="M36" s="531"/>
      <c r="N36" s="564"/>
      <c r="O36" s="564"/>
      <c r="P36" s="564"/>
      <c r="Q36" s="535"/>
      <c r="R36" s="433"/>
    </row>
    <row r="37" spans="1:18" ht="30" customHeight="1" x14ac:dyDescent="0.25">
      <c r="A37" s="93" t="s">
        <v>68</v>
      </c>
      <c r="B37" s="562"/>
      <c r="C37" s="563"/>
      <c r="D37" s="563"/>
      <c r="E37" s="563"/>
      <c r="F37" s="531"/>
      <c r="G37" s="564"/>
      <c r="H37" s="564"/>
      <c r="I37" s="564"/>
      <c r="J37" s="564"/>
      <c r="K37" s="564"/>
      <c r="L37" s="564"/>
      <c r="M37" s="531"/>
      <c r="N37" s="564"/>
      <c r="O37" s="564"/>
      <c r="P37" s="564"/>
      <c r="Q37" s="535"/>
      <c r="R37" s="433"/>
    </row>
    <row r="38" spans="1:18" ht="30" customHeight="1" x14ac:dyDescent="0.25">
      <c r="A38" s="93" t="s">
        <v>69</v>
      </c>
      <c r="B38" s="562"/>
      <c r="C38" s="563"/>
      <c r="D38" s="563"/>
      <c r="E38" s="563"/>
      <c r="F38" s="531"/>
      <c r="G38" s="564"/>
      <c r="H38" s="564"/>
      <c r="I38" s="564"/>
      <c r="J38" s="564"/>
      <c r="K38" s="564"/>
      <c r="L38" s="564"/>
      <c r="M38" s="531"/>
      <c r="N38" s="564"/>
      <c r="O38" s="564"/>
      <c r="P38" s="564"/>
      <c r="Q38" s="535"/>
      <c r="R38" s="433"/>
    </row>
    <row r="39" spans="1:18" ht="9.6" customHeight="1" x14ac:dyDescent="0.25">
      <c r="A39" s="387"/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9"/>
    </row>
    <row r="40" spans="1:18" ht="14.45" customHeight="1" x14ac:dyDescent="0.25">
      <c r="A40" s="329">
        <v>45292</v>
      </c>
      <c r="B40" s="330"/>
      <c r="C40" s="331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10" t="s">
        <v>119</v>
      </c>
    </row>
    <row r="41" spans="1:18" ht="7.9" customHeight="1" x14ac:dyDescent="0.25">
      <c r="A41" s="382"/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</row>
    <row r="42" spans="1:18" ht="15" hidden="1" customHeight="1" x14ac:dyDescent="0.25">
      <c r="A42" s="384"/>
      <c r="B42" s="385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4"/>
    </row>
    <row r="43" spans="1:18" ht="21" hidden="1" customHeight="1" x14ac:dyDescent="0.25">
      <c r="A43" s="386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</row>
    <row r="44" spans="1:18" ht="21" hidden="1" customHeight="1" x14ac:dyDescent="0.25">
      <c r="A44" s="386"/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</row>
    <row r="45" spans="1:18" ht="21" hidden="1" customHeight="1" x14ac:dyDescent="0.25">
      <c r="A45" s="386"/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</row>
    <row r="46" spans="1:18" ht="21" hidden="1" customHeight="1" x14ac:dyDescent="0.25">
      <c r="A46" s="386"/>
      <c r="B46" s="386"/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Missouri Cover</vt:lpstr>
      <vt:lpstr>Company_Name</vt:lpstr>
      <vt:lpstr>Schedule 1</vt:lpstr>
      <vt:lpstr>Schedule 2</vt:lpstr>
      <vt:lpstr>Schedule 3NG</vt:lpstr>
      <vt:lpstr>Schedule 5</vt:lpstr>
      <vt:lpstr>Schedule 6NG</vt:lpstr>
      <vt:lpstr>Schedule 7</vt:lpstr>
      <vt:lpstr>Schedule 8</vt:lpstr>
      <vt:lpstr>Schedule 9</vt:lpstr>
      <vt:lpstr>Schedule 10</vt:lpstr>
      <vt:lpstr>Schedule 18NG</vt:lpstr>
      <vt:lpstr>'Schedule 1'!Print_Area</vt:lpstr>
      <vt:lpstr>'Schedule 10'!Print_Area</vt:lpstr>
      <vt:lpstr>'Schedule 18NG'!Print_Area</vt:lpstr>
      <vt:lpstr>'Schedule 2'!Print_Area</vt:lpstr>
      <vt:lpstr>'Schedule 3NG'!Print_Area</vt:lpstr>
      <vt:lpstr>'Schedule 5'!Print_Area</vt:lpstr>
      <vt:lpstr>'Schedule 6NG'!Print_Area</vt:lpstr>
      <vt:lpstr>'Schedule 7'!Print_Area</vt:lpstr>
      <vt:lpstr>'Schedule 8'!Print_Area</vt:lpstr>
      <vt:lpstr>'Schedule 9'!Print_Area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dcterms:created xsi:type="dcterms:W3CDTF">2018-02-21T04:05:06Z</dcterms:created>
  <dcterms:modified xsi:type="dcterms:W3CDTF">2025-04-15T13:50:40Z</dcterms:modified>
</cp:coreProperties>
</file>