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updateLinks="never"/>
  <mc:AlternateContent xmlns:mc="http://schemas.openxmlformats.org/markup-compatibility/2006">
    <mc:Choice Requires="x15">
      <x15ac:absPath xmlns:x15ac="http://schemas.microsoft.com/office/spreadsheetml/2010/11/ac" url="J:\ORIGINAL ASSESSMENT\2026 Original Assessment\2026 Blank Forms Schedules and Instructions\Combined Forms &amp; Schedules\"/>
    </mc:Choice>
  </mc:AlternateContent>
  <xr:revisionPtr revIDLastSave="0" documentId="13_ncr:1_{0C413367-4AFA-44AB-93F4-F71F727BBFCC}" xr6:coauthVersionLast="47" xr6:coauthVersionMax="47" xr10:uidLastSave="{00000000-0000-0000-0000-000000000000}"/>
  <bookViews>
    <workbookView xWindow="-28920" yWindow="-120" windowWidth="29040" windowHeight="15720" firstSheet="3" activeTab="3" xr2:uid="{00000000-000D-0000-FFFF-FFFF00000000}"/>
  </bookViews>
  <sheets>
    <sheet name="Missouri Cover" sheetId="22" r:id="rId1"/>
    <sheet name="Company_Name" sheetId="23" state="hidden" r:id="rId2"/>
    <sheet name="Schedule 1" sheetId="2" r:id="rId3"/>
    <sheet name="Schedule 2" sheetId="3" r:id="rId4"/>
    <sheet name="Schedule 3NG" sheetId="21" r:id="rId5"/>
    <sheet name="Schedule 5" sheetId="5" r:id="rId6"/>
    <sheet name="Schedule 6NG" sheetId="20" r:id="rId7"/>
    <sheet name="Schedule 7" sheetId="7" r:id="rId8"/>
    <sheet name="Schedule 8" sheetId="8" r:id="rId9"/>
    <sheet name="Schedule 9" sheetId="9" r:id="rId10"/>
    <sheet name="Schedule 10" sheetId="10" r:id="rId11"/>
    <sheet name="Schedule 18NG" sheetId="19" r:id="rId12"/>
  </sheets>
  <externalReferences>
    <externalReference r:id="rId13"/>
  </externalReferences>
  <definedNames>
    <definedName name="Co_Name">'[1]STC-Co-Names'!$A$1:$A$142</definedName>
    <definedName name="County">'[1]County Names'!$A$1:$A$116</definedName>
    <definedName name="County_Name_No">'[1]County Names'!$A$1:$B$116</definedName>
    <definedName name="_xlnm.Print_Area" localSheetId="2">'Schedule 1'!$A$1:$R$45</definedName>
    <definedName name="_xlnm.Print_Area" localSheetId="10">'Schedule 10'!$A$1:$AA$27</definedName>
    <definedName name="_xlnm.Print_Area" localSheetId="11">'Schedule 18NG'!$A$1:$R$66</definedName>
    <definedName name="_xlnm.Print_Area" localSheetId="3">'Schedule 2'!$A$1:$R$39</definedName>
    <definedName name="_xlnm.Print_Area" localSheetId="4">'Schedule 3NG'!$A$1:$R$70</definedName>
    <definedName name="_xlnm.Print_Area" localSheetId="5">'Schedule 5'!$A$1:$R$37</definedName>
    <definedName name="_xlnm.Print_Area" localSheetId="6">'Schedule 6NG'!$A$2:$R$214</definedName>
    <definedName name="_xlnm.Print_Area" localSheetId="7">'Schedule 7'!$A$1:$R$40</definedName>
    <definedName name="_xlnm.Print_Area" localSheetId="8">'Schedule 8'!$A$1:$R$40</definedName>
    <definedName name="_xlnm.Print_Area" localSheetId="9">'Schedule 9'!$A$1:$AA$29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2" l="1"/>
  <c r="A10" i="19"/>
  <c r="A10" i="10"/>
  <c r="A10" i="9"/>
  <c r="A10" i="8"/>
  <c r="A10" i="7"/>
  <c r="A10" i="20"/>
  <c r="A10" i="5"/>
  <c r="A10" i="21"/>
  <c r="A10" i="3"/>
  <c r="AM38" i="22"/>
  <c r="M10" i="2" l="1"/>
  <c r="M10" i="5"/>
  <c r="P10" i="9"/>
  <c r="M10" i="20"/>
  <c r="P10" i="10"/>
  <c r="M10" i="3"/>
  <c r="M10" i="7"/>
  <c r="M10" i="21"/>
  <c r="M10" i="8"/>
  <c r="M10" i="19"/>
  <c r="E40" i="19"/>
  <c r="E8" i="19"/>
  <c r="E8" i="10"/>
  <c r="E8" i="9"/>
  <c r="E8" i="8"/>
  <c r="E8" i="7"/>
  <c r="E185" i="20"/>
  <c r="E154" i="20"/>
  <c r="E118" i="20"/>
  <c r="E77" i="20"/>
  <c r="E49" i="20"/>
  <c r="E8" i="20"/>
  <c r="E8" i="5"/>
  <c r="E40" i="21"/>
  <c r="E8" i="21"/>
  <c r="E8" i="3"/>
  <c r="E8" i="2"/>
  <c r="AX43" i="22" l="1"/>
  <c r="Q57" i="21" l="1"/>
  <c r="Q59" i="21" s="1"/>
  <c r="M57" i="21"/>
  <c r="M59" i="21" s="1"/>
  <c r="Q45" i="21"/>
  <c r="M45" i="21"/>
  <c r="M42" i="21"/>
  <c r="A42" i="21"/>
  <c r="O209" i="20" l="1"/>
  <c r="Q202" i="20"/>
  <c r="Q204" i="20" s="1"/>
  <c r="M202" i="20"/>
  <c r="M204" i="20" s="1"/>
  <c r="Q175" i="20"/>
  <c r="M175" i="20"/>
  <c r="Q144" i="20"/>
  <c r="M144" i="20"/>
  <c r="Q133" i="20"/>
  <c r="M133" i="20"/>
  <c r="Q108" i="20"/>
  <c r="M108" i="20"/>
  <c r="Q97" i="20"/>
  <c r="M97" i="20"/>
  <c r="Q64" i="20"/>
  <c r="M64" i="20"/>
  <c r="Q39" i="20"/>
  <c r="Q65" i="20" s="1"/>
  <c r="Q67" i="20" s="1"/>
  <c r="M39" i="20"/>
  <c r="M65" i="20" s="1"/>
  <c r="M67" i="20" s="1"/>
  <c r="M156" i="20"/>
  <c r="A187" i="20"/>
  <c r="Q134" i="20" l="1"/>
  <c r="M134" i="20"/>
  <c r="M209" i="20" s="1"/>
  <c r="M211" i="20" s="1"/>
  <c r="M79" i="20"/>
  <c r="Q209" i="20"/>
  <c r="Q211" i="20" s="1"/>
  <c r="A51" i="20"/>
  <c r="A120" i="20"/>
  <c r="M187" i="20"/>
  <c r="M51" i="20"/>
  <c r="A79" i="20"/>
  <c r="M120" i="20"/>
  <c r="A156" i="20"/>
  <c r="Q212" i="20" l="1"/>
  <c r="M212" i="20"/>
  <c r="P64" i="19"/>
  <c r="O64" i="19"/>
  <c r="N64" i="19"/>
  <c r="M64" i="19"/>
  <c r="R63" i="19"/>
  <c r="Q63" i="19"/>
  <c r="F63" i="19"/>
  <c r="R62" i="19"/>
  <c r="Q62" i="19"/>
  <c r="F62" i="19"/>
  <c r="R61" i="19"/>
  <c r="Q61" i="19"/>
  <c r="F61" i="19"/>
  <c r="R60" i="19"/>
  <c r="Q60" i="19"/>
  <c r="F60" i="19"/>
  <c r="R59" i="19"/>
  <c r="Q59" i="19"/>
  <c r="F59" i="19"/>
  <c r="R58" i="19"/>
  <c r="Q58" i="19"/>
  <c r="F58" i="19"/>
  <c r="R57" i="19"/>
  <c r="Q57" i="19"/>
  <c r="F57" i="19"/>
  <c r="R56" i="19"/>
  <c r="Q56" i="19"/>
  <c r="F56" i="19"/>
  <c r="R55" i="19"/>
  <c r="Q55" i="19"/>
  <c r="F55" i="19"/>
  <c r="R54" i="19"/>
  <c r="Q54" i="19"/>
  <c r="F54" i="19"/>
  <c r="R53" i="19"/>
  <c r="Q53" i="19"/>
  <c r="F53" i="19"/>
  <c r="R52" i="19"/>
  <c r="Q52" i="19"/>
  <c r="F52" i="19"/>
  <c r="R51" i="19"/>
  <c r="Q51" i="19"/>
  <c r="F51" i="19"/>
  <c r="R50" i="19"/>
  <c r="Q50" i="19"/>
  <c r="F50" i="19"/>
  <c r="R49" i="19"/>
  <c r="Q49" i="19"/>
  <c r="F49" i="19"/>
  <c r="R48" i="19"/>
  <c r="Q48" i="19"/>
  <c r="F48" i="19"/>
  <c r="R47" i="19"/>
  <c r="Q47" i="19"/>
  <c r="F47" i="19"/>
  <c r="R46" i="19"/>
  <c r="Q46" i="19"/>
  <c r="F46" i="19"/>
  <c r="R31" i="19"/>
  <c r="Q31" i="19"/>
  <c r="F31" i="19"/>
  <c r="R30" i="19"/>
  <c r="Q30" i="19"/>
  <c r="F30" i="19"/>
  <c r="R29" i="19"/>
  <c r="Q29" i="19"/>
  <c r="F29" i="19"/>
  <c r="R28" i="19"/>
  <c r="Q28" i="19"/>
  <c r="F28" i="19"/>
  <c r="R27" i="19"/>
  <c r="Q27" i="19"/>
  <c r="F27" i="19"/>
  <c r="R26" i="19"/>
  <c r="Q26" i="19"/>
  <c r="F26" i="19"/>
  <c r="R25" i="19"/>
  <c r="Q25" i="19"/>
  <c r="F25" i="19"/>
  <c r="R24" i="19"/>
  <c r="Q24" i="19"/>
  <c r="F24" i="19"/>
  <c r="R23" i="19"/>
  <c r="Q23" i="19"/>
  <c r="F23" i="19"/>
  <c r="R22" i="19"/>
  <c r="Q22" i="19"/>
  <c r="F22" i="19"/>
  <c r="R21" i="19"/>
  <c r="Q21" i="19"/>
  <c r="F21" i="19"/>
  <c r="R20" i="19"/>
  <c r="Q20" i="19"/>
  <c r="F20" i="19"/>
  <c r="R19" i="19"/>
  <c r="Q19" i="19"/>
  <c r="F19" i="19"/>
  <c r="R18" i="19"/>
  <c r="Q18" i="19"/>
  <c r="F18" i="19"/>
  <c r="R17" i="19"/>
  <c r="Q17" i="19"/>
  <c r="F17" i="19"/>
  <c r="R16" i="19"/>
  <c r="Q16" i="19"/>
  <c r="F16" i="19"/>
  <c r="R15" i="19"/>
  <c r="Q15" i="19"/>
  <c r="F15" i="19"/>
  <c r="R14" i="19"/>
  <c r="Q14" i="19"/>
  <c r="F14" i="19"/>
  <c r="M42" i="19"/>
  <c r="A42" i="19"/>
  <c r="R64" i="19" l="1"/>
  <c r="Q64" i="19"/>
  <c r="R35" i="5"/>
  <c r="Q35" i="5"/>
  <c r="L35" i="5"/>
  <c r="K35" i="5"/>
  <c r="J35" i="5"/>
  <c r="F35" i="5"/>
  <c r="E35" i="5"/>
  <c r="R23" i="5"/>
  <c r="Q23" i="5"/>
  <c r="L23" i="5"/>
  <c r="K23" i="5"/>
  <c r="J23" i="5"/>
  <c r="F23" i="5"/>
  <c r="E23" i="5"/>
  <c r="R33" i="2" l="1"/>
</calcChain>
</file>

<file path=xl/sharedStrings.xml><?xml version="1.0" encoding="utf-8"?>
<sst xmlns="http://schemas.openxmlformats.org/spreadsheetml/2006/main" count="760" uniqueCount="340">
  <si>
    <t>State Tax Commission of Missouri
PO BOX 146
Jefferson City, MO 65102-0146
573-751-2414 (option 3)   https://stc.mo.gov
email: OriginalAssessment@stc.mo.gov</t>
  </si>
  <si>
    <t xml:space="preserve">
</t>
  </si>
  <si>
    <t>Tax Year:</t>
  </si>
  <si>
    <t>Company Name:</t>
  </si>
  <si>
    <t>Account Number:</t>
  </si>
  <si>
    <t>Schedule 1</t>
  </si>
  <si>
    <t>Company Organization - General Information</t>
  </si>
  <si>
    <t>A.  Check the reports being submitted with this rendition or list date to be submitted:</t>
  </si>
  <si>
    <t>1. Federal  Communications Commission Annual Report</t>
  </si>
  <si>
    <r>
      <t>5. Annual Report to Stockholders-</t>
    </r>
    <r>
      <rPr>
        <i/>
        <sz val="10.5"/>
        <color indexed="8"/>
        <rFont val="Arial"/>
        <family val="2"/>
      </rPr>
      <t>Parent Company</t>
    </r>
  </si>
  <si>
    <t>2. Federal  Energy Regulatory Commission Annual Report</t>
  </si>
  <si>
    <r>
      <t>6. Securities and Exchange Commission: Form 10 K-</t>
    </r>
    <r>
      <rPr>
        <i/>
        <sz val="10.5"/>
        <color indexed="8"/>
        <rFont val="Arial"/>
        <family val="2"/>
      </rPr>
      <t>Parent Company</t>
    </r>
  </si>
  <si>
    <t>3. Surface Transportation Board Annual Report</t>
  </si>
  <si>
    <r>
      <t>7. Annual Report to Stockholders-</t>
    </r>
    <r>
      <rPr>
        <i/>
        <sz val="10.5"/>
        <color indexed="8"/>
        <rFont val="Arial"/>
        <family val="2"/>
      </rPr>
      <t>Subsidiary</t>
    </r>
  </si>
  <si>
    <t>4. Missouri Public Service Commission</t>
  </si>
  <si>
    <r>
      <t>8. Securities and Exchange Commission: Form 10 K-</t>
    </r>
    <r>
      <rPr>
        <i/>
        <sz val="10.5"/>
        <color indexed="8"/>
        <rFont val="Arial"/>
        <family val="2"/>
      </rPr>
      <t>Subsidiary</t>
    </r>
  </si>
  <si>
    <t>List Report Number(s) and Date(s) to be Submitted:</t>
  </si>
  <si>
    <t>B.  Give brief description of development of operation and any reasons for growth or decline:</t>
  </si>
  <si>
    <t>C.  Report details of any change in ownership including mergers and/or acquisitions that occurred 
      during the reporting year (including dates, considerations, terms, and all pertinent data):</t>
  </si>
  <si>
    <t>D.  State the True Value in Money of the Taxpayer's Property:</t>
  </si>
  <si>
    <t>True Value in Money: System (Optional)</t>
  </si>
  <si>
    <t>True Value in Money:  Missouri (Optional)</t>
  </si>
  <si>
    <t>Being duly sworn, upon my oath I state that I am the</t>
  </si>
  <si>
    <t>[title]</t>
  </si>
  <si>
    <t>of the company and, that the foregoing is the full, true and correct summary to the best of my belief.</t>
  </si>
  <si>
    <t>Signature</t>
  </si>
  <si>
    <t>as of January 1,</t>
  </si>
  <si>
    <t>Print Name</t>
  </si>
  <si>
    <t>E.  Notary Information:</t>
  </si>
  <si>
    <t>State of</t>
  </si>
  <si>
    <t>County
(or St. Louis City)</t>
  </si>
  <si>
    <t xml:space="preserve">Subscribed and sworn to me, this </t>
  </si>
  <si>
    <t>Notary Public Stamp or Embosser Seal</t>
  </si>
  <si>
    <t>day of</t>
  </si>
  <si>
    <t>[month]</t>
  </si>
  <si>
    <t>in the year</t>
  </si>
  <si>
    <t>Notary Public Signature</t>
  </si>
  <si>
    <t>My Commission Expires</t>
  </si>
  <si>
    <t>Schedule 1.xlsx</t>
  </si>
  <si>
    <t xml:space="preserve">Schedule 2 </t>
  </si>
  <si>
    <t>Taxation by States</t>
  </si>
  <si>
    <t>STATE</t>
  </si>
  <si>
    <t>ALLOCATION FACTOR USED BY STATE</t>
  </si>
  <si>
    <t xml:space="preserve">MARKET UNIT VALUE FOR TAXATION </t>
  </si>
  <si>
    <t>MARKET VALUE USED BY STATES NOT USING UNIT RULE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</si>
  <si>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</si>
  <si>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</si>
  <si>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</si>
  <si>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</si>
  <si>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</si>
  <si>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</si>
  <si>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</si>
  <si>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</si>
  <si>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</si>
  <si>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</si>
  <si>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</si>
  <si>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</si>
  <si>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</si>
  <si>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</si>
  <si>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</si>
  <si>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</si>
  <si>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</si>
  <si>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</si>
  <si>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</si>
  <si>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</si>
  <si>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</si>
  <si>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</si>
  <si>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</si>
  <si>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</si>
  <si>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</si>
  <si>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Schedule 2.xlsx</t>
  </si>
  <si>
    <t>LINE
 NO.</t>
  </si>
  <si>
    <t>YEAR</t>
  </si>
  <si>
    <t>GROSS PLANT IN SERVICE</t>
  </si>
  <si>
    <t>ALLOCATED TO MISSOURI</t>
  </si>
  <si>
    <t>ACCOUNT NAME</t>
  </si>
  <si>
    <t>ACCOUNT NUMBER</t>
  </si>
  <si>
    <t>SYSTEM</t>
  </si>
  <si>
    <t>MISSOURI</t>
  </si>
  <si>
    <t>2.  Construction Work in Progress (CWIP)</t>
  </si>
  <si>
    <t>a.  Betterment</t>
  </si>
  <si>
    <t>b.  Maintenance</t>
  </si>
  <si>
    <t>ADDITIONAL INFORMATION</t>
  </si>
  <si>
    <t>Schedule 5</t>
  </si>
  <si>
    <t>Leased Equipment</t>
  </si>
  <si>
    <t>OWNER</t>
  </si>
  <si>
    <t>TOTAL ANNUAL RENT</t>
  </si>
  <si>
    <t>NUMBER OF UNITS</t>
  </si>
  <si>
    <t>TYPE OF UNIT</t>
  </si>
  <si>
    <t xml:space="preserve">ANNUAL DEPRECIATION </t>
  </si>
  <si>
    <t>LEASE DATE
 START</t>
  </si>
  <si>
    <t>LEASE DATE
 STOP</t>
  </si>
  <si>
    <t>ORIGINAL
 COST</t>
  </si>
  <si>
    <t>DEPRECIATED
COST</t>
  </si>
  <si>
    <t>LESSEE</t>
  </si>
  <si>
    <t>ANNUAL DEPRECIATION</t>
  </si>
  <si>
    <t>Schedule 5.xlsx</t>
  </si>
  <si>
    <t>LINE NO.</t>
  </si>
  <si>
    <t>ACCOUNT NO.</t>
  </si>
  <si>
    <t>ACCOUNT</t>
  </si>
  <si>
    <t>ACCOUNT 
CLASSIFICATION</t>
  </si>
  <si>
    <t>GROSS ORIGINAL COST</t>
  </si>
  <si>
    <t>REAL</t>
  </si>
  <si>
    <t>PERSONAL</t>
  </si>
  <si>
    <t>--</t>
  </si>
  <si>
    <t>Real</t>
  </si>
  <si>
    <t>Personal</t>
  </si>
  <si>
    <t>Real or Personal</t>
  </si>
  <si>
    <t>Office Furniture and Equipment</t>
  </si>
  <si>
    <t>Subtotal General Plant:</t>
  </si>
  <si>
    <t>Materials and Supplies</t>
  </si>
  <si>
    <t>Allocation (%):</t>
  </si>
  <si>
    <t>Schedule 7</t>
  </si>
  <si>
    <t>Balance Sheet</t>
  </si>
  <si>
    <t>ACCOUNT TITLE</t>
  </si>
  <si>
    <t>ACCOUNTING YEAR ENDING DECEMBER 31, [YEAR]</t>
  </si>
  <si>
    <t>Schedule 7.xlsx</t>
  </si>
  <si>
    <t>Schedule 8</t>
  </si>
  <si>
    <t>Income Statement</t>
  </si>
  <si>
    <t>Schedule 8.xlsx</t>
  </si>
  <si>
    <t xml:space="preserve">Schedule 9 </t>
  </si>
  <si>
    <t>Capital Stock</t>
  </si>
  <si>
    <t>SUBSIDIARY CAPITAL STOCK SUMMARY</t>
  </si>
  <si>
    <t>Total Number of Shares as of December 31</t>
  </si>
  <si>
    <t>CAPITAL STOCK</t>
  </si>
  <si>
    <t>PAR VALUE</t>
  </si>
  <si>
    <t>EARNINGS
 PER SHARE</t>
  </si>
  <si>
    <t>AUTHORIZED</t>
  </si>
  <si>
    <t>OUTSTANDING</t>
  </si>
  <si>
    <t>TREASURY</t>
  </si>
  <si>
    <t>NET</t>
  </si>
  <si>
    <t>AVERAGE MONTHLY
 HIGH-LOW PRICE
JANUARY-DECEMBER</t>
  </si>
  <si>
    <t>TOTAL SECURITIES
 @ MARKET PRICES</t>
  </si>
  <si>
    <t>PARENT CAPITAL STOCK SUMMARY</t>
  </si>
  <si>
    <t>Schedule 9.xlsx</t>
  </si>
  <si>
    <t xml:space="preserve">Schedule 10 </t>
  </si>
  <si>
    <t>Long Term Debt</t>
  </si>
  <si>
    <t>SUBSIDIARY COMPANY LONG TERM DEBT SUMMARY</t>
  </si>
  <si>
    <t>LONG TERM DEBT</t>
  </si>
  <si>
    <t>DISCOUNT
RATE</t>
  </si>
  <si>
    <t>BOND RATINGS</t>
  </si>
  <si>
    <t>INTEREST
RATE</t>
  </si>
  <si>
    <t>TOTAL AMOUNT OUTSTANDING</t>
  </si>
  <si>
    <t>TOTAL AMOUNT HELD BY INVESTORS</t>
  </si>
  <si>
    <t>DATE OF ISSUE</t>
  </si>
  <si>
    <t>DATE OF MATURITY</t>
  </si>
  <si>
    <t>ANNUAL INTEREST</t>
  </si>
  <si>
    <t>PARENT COMPANY LONG TERM DEBT SUMMARY</t>
  </si>
  <si>
    <t>DISCOUNT RATE</t>
  </si>
  <si>
    <t>Schedule 10.xlsx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</si>
  <si>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</si>
  <si>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</si>
  <si>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</si>
  <si>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</si>
  <si>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</si>
  <si>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</si>
  <si>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</si>
  <si>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</si>
  <si>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</si>
  <si>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</si>
  <si>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</si>
  <si>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MILEAGE INCH EQUIVALENT</t>
  </si>
  <si>
    <t>1.  Carrier Property Less CWIP</t>
  </si>
  <si>
    <t>(155)</t>
  </si>
  <si>
    <t>CURRENT YEAR</t>
  </si>
  <si>
    <t>FIRST PRIOR YEAR</t>
  </si>
  <si>
    <t>Revenues</t>
  </si>
  <si>
    <t>3.  State the Capital Structure Used in 
Most Recent Rate Case (FERC)</t>
  </si>
  <si>
    <t>Equity %</t>
  </si>
  <si>
    <t>Long Term Debt %</t>
  </si>
  <si>
    <t>Rights of Way</t>
  </si>
  <si>
    <t xml:space="preserve">Land </t>
  </si>
  <si>
    <t>DIAMETER
 OF PIPE
(inches)</t>
  </si>
  <si>
    <t>TYPE
 OF PIPE</t>
  </si>
  <si>
    <t>MILES OF PIPE</t>
  </si>
  <si>
    <t>MILES OF PIPE
(INCH EQUIVALENT)</t>
  </si>
  <si>
    <t>ALLOCATION (%)</t>
  </si>
  <si>
    <t>1.00</t>
  </si>
  <si>
    <t>Schedule 18NG
(Page 1 of 2)</t>
  </si>
  <si>
    <t>Schedule 18NG.xlsx
Page 1 of 2</t>
  </si>
  <si>
    <t>Schedule 18NG
(Page 2 of 2)</t>
  </si>
  <si>
    <t>Schedule 18NG.xlsx
Page 2 of 2</t>
  </si>
  <si>
    <t>Schedule 6NG
(Page 1 of 6)</t>
  </si>
  <si>
    <t>1.  INTANGIBLE PLANT</t>
  </si>
  <si>
    <t>Organization</t>
  </si>
  <si>
    <t>Franchises and Consents</t>
  </si>
  <si>
    <t>Miscellaneous Intangible Plant</t>
  </si>
  <si>
    <t>Total Intangible Plant:</t>
  </si>
  <si>
    <t>2.  PRODUCTION PLANT</t>
  </si>
  <si>
    <t>A.  Natural Gas Production and Gathering Plant</t>
  </si>
  <si>
    <t>Producting Lands</t>
  </si>
  <si>
    <t>Producing Leaseholds</t>
  </si>
  <si>
    <t>Gas Rights</t>
  </si>
  <si>
    <t>Other Land and Land Rights</t>
  </si>
  <si>
    <t>Gas Well Structures</t>
  </si>
  <si>
    <t>Field Compressor Station Structures</t>
  </si>
  <si>
    <t>Field Measuring and Regulating Station Structures</t>
  </si>
  <si>
    <t>Other Structures</t>
  </si>
  <si>
    <t>Producing Gas Wells-Well Construction</t>
  </si>
  <si>
    <t>Producing Gas Wells- Well Equipment</t>
  </si>
  <si>
    <t>Field Lines</t>
  </si>
  <si>
    <t>Field Compressor Station Equipment</t>
  </si>
  <si>
    <t>Field Measuring and Regulating Station Equipment</t>
  </si>
  <si>
    <t>Drilling and Cleaning Equipment</t>
  </si>
  <si>
    <t>Purification Equipment</t>
  </si>
  <si>
    <t>Other Equipment</t>
  </si>
  <si>
    <t>Unsuccessful Exploration and Development Costs</t>
  </si>
  <si>
    <t>Total Production and Gathering Plant:</t>
  </si>
  <si>
    <r>
      <rPr>
        <sz val="9"/>
        <rFont val="Arial"/>
        <family val="2"/>
      </rPr>
      <t>Schedule 6NG.xlsx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6</t>
    </r>
  </si>
  <si>
    <t>Schedule 6NG
(Page 2 of 6)</t>
  </si>
  <si>
    <t>B.  Products Extraction Plant</t>
  </si>
  <si>
    <t>Land and Land Rights</t>
  </si>
  <si>
    <t>Structures and Improvements</t>
  </si>
  <si>
    <t>Extraction and Refining Equipment</t>
  </si>
  <si>
    <t>Pipe Lines</t>
  </si>
  <si>
    <t>Extracted Products Storage Equipment</t>
  </si>
  <si>
    <t>Compressor Equipment</t>
  </si>
  <si>
    <t>Gas Measuring and Regulating Equipment</t>
  </si>
  <si>
    <t>Total Products Extraction Plant:</t>
  </si>
  <si>
    <t>Total Natural Gas Production Plant:</t>
  </si>
  <si>
    <t>Manufactured Gas Production Plant (Submit Suppplemental Statement)</t>
  </si>
  <si>
    <t>Total Production Plant:</t>
  </si>
  <si>
    <r>
      <rPr>
        <sz val="9"/>
        <rFont val="Arial"/>
        <family val="2"/>
      </rPr>
      <t>Schedule 6NG.xlsx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2 of 6</t>
    </r>
  </si>
  <si>
    <t>Schedule 6NG
(Page 3 of 6)</t>
  </si>
  <si>
    <t>3.  NATURAL GAS STORAGE AND PROCESSING PLANT</t>
  </si>
  <si>
    <t>A.  Undergound Storage Plant</t>
  </si>
  <si>
    <t>Wells</t>
  </si>
  <si>
    <t>Storage Leaseholds and Rights</t>
  </si>
  <si>
    <t>Reservoirs</t>
  </si>
  <si>
    <t>Non-Recoverable Natural Gas</t>
  </si>
  <si>
    <t>Lines</t>
  </si>
  <si>
    <t>Compressor Station Equipment</t>
  </si>
  <si>
    <t>Measuring and Regulating Equipment</t>
  </si>
  <si>
    <t>Total Underground Storage Plant:</t>
  </si>
  <si>
    <t>B.  Other Storage Plant</t>
  </si>
  <si>
    <t>Gas Holders</t>
  </si>
  <si>
    <t>Liquefaction Equipment</t>
  </si>
  <si>
    <t>Vaporizing Equipment</t>
  </si>
  <si>
    <t>Total Other Storage Plant:</t>
  </si>
  <si>
    <r>
      <rPr>
        <sz val="9"/>
        <rFont val="Arial"/>
        <family val="2"/>
      </rPr>
      <t>Schedule 6NG.xlsx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3 of 6</t>
    </r>
  </si>
  <si>
    <t>Schedule 6NG
(Page 4 of 6)</t>
  </si>
  <si>
    <t>C.  Base Load Liquefied Natural Gas Terminating and Processing Plant</t>
  </si>
  <si>
    <t>LNG Processing Terminal Equipment</t>
  </si>
  <si>
    <t>LNG Transportation Equipment</t>
  </si>
  <si>
    <t>Communications Equipment</t>
  </si>
  <si>
    <t xml:space="preserve"> Total Base Load Liquefied Natural Gas Terminating and Processing Plant:</t>
  </si>
  <si>
    <t>Total Natural Gas Storage and Processing Plant:</t>
  </si>
  <si>
    <t>4.  TRANSMISSION PLANT</t>
  </si>
  <si>
    <t>Mains</t>
  </si>
  <si>
    <t xml:space="preserve">Other Equipment </t>
  </si>
  <si>
    <t>Total Transmission Plant:</t>
  </si>
  <si>
    <r>
      <rPr>
        <sz val="9"/>
        <rFont val="Arial"/>
        <family val="2"/>
      </rPr>
      <t>Schedule 6NG.xlsx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4 of 6</t>
    </r>
  </si>
  <si>
    <t>Schedule 6NG
(Page 5 of 6)</t>
  </si>
  <si>
    <t>5.  DISTRIBUTION PLANT</t>
  </si>
  <si>
    <t>Measuring and Regulating Equipment-City Gate</t>
  </si>
  <si>
    <t>Services</t>
  </si>
  <si>
    <t>Meters</t>
  </si>
  <si>
    <t>Meter Installations</t>
  </si>
  <si>
    <t>House Regulations</t>
  </si>
  <si>
    <t>House Regulators Installations</t>
  </si>
  <si>
    <t>Industrial Measuring and Regulating Station Equipmemt</t>
  </si>
  <si>
    <t>Other Property on Customers Premises</t>
  </si>
  <si>
    <t>Total Distribution Plant:</t>
  </si>
  <si>
    <r>
      <rPr>
        <sz val="9"/>
        <rFont val="Arial"/>
        <family val="2"/>
      </rPr>
      <t>Schedule 6NG.xlsx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5 of 6</t>
    </r>
  </si>
  <si>
    <t>Schedule 6NG
(Page 6 of 6)</t>
  </si>
  <si>
    <t>6.  GENERAL PLANT</t>
  </si>
  <si>
    <t>Transportation Equipment</t>
  </si>
  <si>
    <t>Stores Equipment</t>
  </si>
  <si>
    <t>Tools, Shop and Garage Equipment</t>
  </si>
  <si>
    <t>Laboratory Equipment</t>
  </si>
  <si>
    <t>Power Operated Equipment</t>
  </si>
  <si>
    <t>Miscellaneous Equipment</t>
  </si>
  <si>
    <t>Other Tangible Property</t>
  </si>
  <si>
    <t>Total General Plant:</t>
  </si>
  <si>
    <t>Total (Account 101 and Account 106):</t>
  </si>
  <si>
    <t>Gas Plant Purchased</t>
  </si>
  <si>
    <t>(Less) Gas Plant Sold</t>
  </si>
  <si>
    <t>Experimental Gas Plant Unclassified</t>
  </si>
  <si>
    <t>Total Gas Plant in Service:</t>
  </si>
  <si>
    <r>
      <rPr>
        <sz val="9"/>
        <rFont val="Arial"/>
        <family val="2"/>
      </rPr>
      <t>Schedule 6NG.xlsx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6 of 6</t>
    </r>
  </si>
  <si>
    <t>Schedule 3NG
(Page 1 of 2)</t>
  </si>
  <si>
    <t>NET PLANT IN SERVICE</t>
  </si>
  <si>
    <r>
      <rPr>
        <sz val="9"/>
        <rFont val="Arial"/>
        <family val="2"/>
      </rPr>
      <t>Schedule 3NG.xlsx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</si>
  <si>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t>Schedule 3NG
(Page 2 of 2)</t>
  </si>
  <si>
    <t>(101-106, 114)</t>
  </si>
  <si>
    <t>(107)</t>
  </si>
  <si>
    <t>3.  Gas Stored Underground, Non-Current</t>
  </si>
  <si>
    <t>(117)</t>
  </si>
  <si>
    <t>4.  Gas Stored Underground, Current</t>
  </si>
  <si>
    <t>(164.1)</t>
  </si>
  <si>
    <t>5.  Liquefied Natural Gas Stored</t>
  </si>
  <si>
    <t>(164.2)</t>
  </si>
  <si>
    <t>6.  Fuel Stock</t>
  </si>
  <si>
    <t>(151)</t>
  </si>
  <si>
    <t>7.  Fuel Stock Expense Undistributed</t>
  </si>
  <si>
    <t>(152)</t>
  </si>
  <si>
    <t>8.  Residuals and Extracted Products</t>
  </si>
  <si>
    <t>(153)</t>
  </si>
  <si>
    <t>9.  Materials and Supplies</t>
  </si>
  <si>
    <t>(154)</t>
  </si>
  <si>
    <t>10.  Merchandise</t>
  </si>
  <si>
    <t>11.  Other Materials and Supplies</t>
  </si>
  <si>
    <t>(156)</t>
  </si>
  <si>
    <t>12.  Gross Plant in Service</t>
  </si>
  <si>
    <t>Lines 1 through 11</t>
  </si>
  <si>
    <t>13.  Accumulated Provision for Depreciation, Amortization, and Depletion</t>
  </si>
  <si>
    <t>(108, 111, 115)</t>
  </si>
  <si>
    <t>14.  Net Plant in Service</t>
  </si>
  <si>
    <t>Line 12 Less Line 13</t>
  </si>
  <si>
    <t>MCF Units</t>
  </si>
  <si>
    <t>1.  State the Amount of MCF Units and Reveues Derived from 
Common Carrier Througput:</t>
  </si>
  <si>
    <t>2.  State the Amount of MCF Units and Reveues Derived from 
Througput by Company or Affiliated Subsidiaries:</t>
  </si>
  <si>
    <r>
      <rPr>
        <i/>
        <sz val="12"/>
        <rFont val="Arial"/>
        <family val="2"/>
      </rPr>
      <t xml:space="preserve">Other </t>
    </r>
    <r>
      <rPr>
        <b/>
        <i/>
        <sz val="12"/>
        <rFont val="Arial"/>
        <family val="2"/>
      </rPr>
      <t>%</t>
    </r>
  </si>
  <si>
    <t xml:space="preserve">Schedule 3NG.xlsx
Page 2 of 2
</t>
  </si>
  <si>
    <t>Total:</t>
  </si>
  <si>
    <t>Total Plant:</t>
  </si>
  <si>
    <t>TAX YEAR</t>
  </si>
  <si>
    <t>Company Account Number:</t>
  </si>
  <si>
    <t>FOR THE YEAR ENDED DECEMBER 31,</t>
  </si>
  <si>
    <r>
      <t>ORIGINAL ASSESSMENT SECTION
(573) 751-2414 (option 3)
OriginalAssessment@stc.mo.gov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STATEMENT IS SUBJECT TO AUDIT</t>
    </r>
  </si>
  <si>
    <t>NEW COMPANY - NATURAL GAS PIPELINE</t>
  </si>
  <si>
    <t>1050XXX</t>
  </si>
  <si>
    <t>Enable Gas Transmission, LLC</t>
  </si>
  <si>
    <t>Enable Mississippi River Transmission, LLC</t>
  </si>
  <si>
    <t>Natural Gas Pipeline Company of America, LLC</t>
  </si>
  <si>
    <t>Southern Star Central Gas Pipeline, Inc</t>
  </si>
  <si>
    <t>Panhandle Eastern Pipe Line Company, LP</t>
  </si>
  <si>
    <t>Texas Eastern Transmission, LP</t>
  </si>
  <si>
    <t>KPC Pipeline, LLC</t>
  </si>
  <si>
    <t>Ozark Gas Transmission, LLC</t>
  </si>
  <si>
    <t>Tallgrass Interstate Gas Transmission, LLC</t>
  </si>
  <si>
    <t>Rockies Express Pipeline, LLC</t>
  </si>
  <si>
    <t>MoGas Pipeline, LLC</t>
  </si>
  <si>
    <t>ANR Pipeline Company</t>
  </si>
  <si>
    <t>Spire STL Pipeline, LLC</t>
  </si>
  <si>
    <t>Natural Gas Pipeline Pipe Statistics</t>
  </si>
  <si>
    <t>Natural Gas Pipeline State Allocation Factors</t>
  </si>
  <si>
    <t>Natural Gas Pipeline Real and Personal Allocations</t>
  </si>
  <si>
    <t>Contact Matthew Fudge, Manager, - Original Assessment Section, at 573-526-6403 or OriginalAssessment@stc.mo.gov for assistance.</t>
  </si>
  <si>
    <r>
      <rPr>
        <sz val="12"/>
        <color theme="1"/>
        <rFont val="Arial"/>
        <family val="2"/>
      </rPr>
      <t>STATE TAX COMMISSION OF MISSOURI (COMMISSION)</t>
    </r>
    <r>
      <rPr>
        <sz val="12"/>
        <color theme="1"/>
        <rFont val="Arial Black"/>
        <family val="2"/>
      </rPr>
      <t xml:space="preserve">
</t>
    </r>
    <r>
      <rPr>
        <sz val="12"/>
        <color theme="1"/>
        <rFont val="Arial"/>
        <family val="2"/>
      </rPr>
      <t>3705 Missouri Blvd
Suite 100
JEFFERSON CITY MO 65102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https://stc.mo.gov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</si>
</sst>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8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Times New Roman"/>
      <family val="1"/>
    </font>
    <font>
      <b/>
      <sz val="18"/>
      <name val="Arial"/>
      <family val="2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6"/>
      <name val="Times New Roman"/>
      <family val="1"/>
    </font>
    <font>
      <b/>
      <i/>
      <sz val="14"/>
      <name val="Arial"/>
      <family val="2"/>
    </font>
    <font>
      <b/>
      <i/>
      <sz val="11"/>
      <color theme="1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Arial"/>
      <family val="2"/>
    </font>
    <font>
      <sz val="16"/>
      <name val="Times New Roman"/>
      <family val="1"/>
    </font>
    <font>
      <sz val="16"/>
      <color theme="1"/>
      <name val="Calibri"/>
      <family val="2"/>
      <scheme val="minor"/>
    </font>
    <font>
      <i/>
      <sz val="10.5"/>
      <color theme="1"/>
      <name val="Arial"/>
      <family val="2"/>
    </font>
    <font>
      <b/>
      <sz val="12"/>
      <color theme="1"/>
      <name val="Arial"/>
      <family val="2"/>
    </font>
    <font>
      <i/>
      <sz val="10.5"/>
      <color indexed="8"/>
      <name val="Arial"/>
      <family val="2"/>
    </font>
    <font>
      <b/>
      <i/>
      <sz val="1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3.5"/>
      <color theme="1"/>
      <name val="Arial"/>
      <family val="2"/>
    </font>
    <font>
      <sz val="13.5"/>
      <color theme="1"/>
      <name val="Arial"/>
      <family val="2"/>
    </font>
    <font>
      <b/>
      <sz val="8"/>
      <name val="Times New Roman"/>
      <family val="1"/>
    </font>
    <font>
      <b/>
      <i/>
      <sz val="14"/>
      <color theme="1"/>
      <name val="Times New Roman"/>
      <family val="1"/>
    </font>
    <font>
      <b/>
      <sz val="9"/>
      <name val="Arial"/>
      <family val="2"/>
    </font>
    <font>
      <sz val="24"/>
      <name val="Times New Roman"/>
      <family val="1"/>
    </font>
    <font>
      <sz val="24"/>
      <color theme="1"/>
      <name val="Calibri"/>
      <family val="2"/>
      <scheme val="minor"/>
    </font>
    <font>
      <sz val="12"/>
      <name val="Times New Roman"/>
      <family val="1"/>
    </font>
    <font>
      <b/>
      <sz val="18"/>
      <color theme="1"/>
      <name val="Calibri"/>
      <family val="2"/>
      <scheme val="minor"/>
    </font>
    <font>
      <b/>
      <sz val="18"/>
      <name val="Times New Roman"/>
      <family val="1"/>
    </font>
    <font>
      <b/>
      <i/>
      <u/>
      <sz val="12"/>
      <name val="Arial"/>
      <family val="2"/>
    </font>
    <font>
      <u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6"/>
      <color theme="1"/>
      <name val="Times New Roman"/>
      <family val="1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24"/>
      <color theme="1"/>
      <name val="Times New Roman"/>
      <family val="1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b/>
      <i/>
      <sz val="9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Arial"/>
      <family val="2"/>
    </font>
    <font>
      <b/>
      <sz val="12"/>
      <color theme="1"/>
      <name val="Times New Roman"/>
      <family val="1"/>
    </font>
    <font>
      <b/>
      <sz val="8"/>
      <color theme="1"/>
      <name val="Arial Narrow"/>
      <family val="2"/>
    </font>
    <font>
      <sz val="11"/>
      <color theme="1"/>
      <name val="Arial Narrow"/>
      <family val="2"/>
    </font>
    <font>
      <i/>
      <sz val="14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2"/>
      <name val="Arial"/>
      <family val="2"/>
    </font>
    <font>
      <i/>
      <sz val="12"/>
      <color theme="1"/>
      <name val="Arial"/>
      <family val="2"/>
    </font>
    <font>
      <sz val="8"/>
      <name val="Arial"/>
      <family val="2"/>
    </font>
    <font>
      <b/>
      <sz val="16"/>
      <color rgb="FFFF0000"/>
      <name val="Arial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  <font>
      <sz val="3"/>
      <color theme="1"/>
      <name val="Arial"/>
      <family val="2"/>
    </font>
    <font>
      <sz val="3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Black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0" fontId="14" fillId="2" borderId="8">
      <alignment horizontal="left" vertical="center"/>
    </xf>
    <xf numFmtId="3" fontId="15" fillId="2" borderId="8">
      <alignment horizontal="right" vertical="center" indent="1"/>
    </xf>
    <xf numFmtId="0" fontId="12" fillId="0" borderId="1" applyBorder="0">
      <alignment horizontal="center" vertical="center"/>
    </xf>
    <xf numFmtId="0" fontId="22" fillId="0" borderId="2">
      <alignment horizontal="left" vertical="top" wrapText="1"/>
    </xf>
    <xf numFmtId="0" fontId="1" fillId="2" borderId="8">
      <alignment horizontal="left" vertical="center"/>
    </xf>
  </cellStyleXfs>
  <cellXfs count="655">
    <xf numFmtId="0" fontId="0" fillId="0" borderId="0" xfId="0"/>
    <xf numFmtId="0" fontId="0" fillId="0" borderId="1" xfId="0" applyBorder="1"/>
    <xf numFmtId="0" fontId="0" fillId="0" borderId="2" xfId="0" applyBorder="1"/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0" fillId="0" borderId="4" xfId="0" applyBorder="1" applyProtection="1"/>
    <xf numFmtId="0" fontId="0" fillId="0" borderId="0" xfId="0" applyBorder="1" applyProtection="1"/>
    <xf numFmtId="0" fontId="10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0" fillId="0" borderId="0" xfId="0" applyBorder="1" applyAlignment="1" applyProtection="1">
      <alignment horizontal="center"/>
    </xf>
    <xf numFmtId="0" fontId="25" fillId="0" borderId="2" xfId="0" applyFont="1" applyFill="1" applyBorder="1" applyAlignment="1">
      <alignment horizontal="right" vertical="center"/>
    </xf>
    <xf numFmtId="0" fontId="26" fillId="0" borderId="0" xfId="0" applyFont="1" applyAlignment="1" applyProtection="1">
      <alignment horizontal="left" vertical="center"/>
    </xf>
    <xf numFmtId="0" fontId="7" fillId="0" borderId="0" xfId="0" applyFont="1" applyAlignment="1">
      <alignment horizontal="left" vertical="center"/>
    </xf>
    <xf numFmtId="0" fontId="13" fillId="2" borderId="13" xfId="0" applyFont="1" applyFill="1" applyBorder="1" applyAlignment="1" applyProtection="1">
      <alignment horizontal="center" vertical="center"/>
    </xf>
    <xf numFmtId="0" fontId="13" fillId="2" borderId="8" xfId="0" applyFont="1" applyFill="1" applyBorder="1" applyAlignment="1" applyProtection="1">
      <alignment horizontal="center" vertical="center"/>
    </xf>
    <xf numFmtId="0" fontId="29" fillId="0" borderId="12" xfId="0" applyFont="1" applyBorder="1" applyAlignment="1">
      <alignment horizontal="left" vertical="center"/>
    </xf>
    <xf numFmtId="0" fontId="29" fillId="0" borderId="12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49" fontId="15" fillId="2" borderId="8" xfId="0" applyNumberFormat="1" applyFont="1" applyFill="1" applyBorder="1" applyAlignment="1" applyProtection="1">
      <alignment horizontal="center" vertical="center" wrapText="1"/>
    </xf>
    <xf numFmtId="0" fontId="20" fillId="0" borderId="8" xfId="4" applyFont="1" applyBorder="1" applyAlignment="1">
      <alignment horizontal="center" vertical="center" wrapText="1"/>
    </xf>
    <xf numFmtId="0" fontId="15" fillId="2" borderId="8" xfId="0" applyFont="1" applyFill="1" applyBorder="1" applyAlignment="1" applyProtection="1">
      <alignment horizontal="center" vertical="center" wrapText="1"/>
    </xf>
    <xf numFmtId="0" fontId="40" fillId="0" borderId="2" xfId="0" applyFont="1" applyBorder="1" applyAlignment="1" applyProtection="1">
      <alignment horizontal="left" vertical="top" wrapText="1"/>
    </xf>
    <xf numFmtId="40" fontId="0" fillId="0" borderId="0" xfId="0" applyNumberFormat="1"/>
    <xf numFmtId="38" fontId="0" fillId="0" borderId="0" xfId="0" applyNumberFormat="1"/>
    <xf numFmtId="0" fontId="0" fillId="0" borderId="0" xfId="0" applyFill="1" applyBorder="1" applyAlignment="1"/>
    <xf numFmtId="0" fontId="41" fillId="0" borderId="0" xfId="0" applyFont="1" applyFill="1" applyBorder="1" applyAlignment="1" applyProtection="1">
      <alignment horizontal="left" vertical="center"/>
    </xf>
    <xf numFmtId="0" fontId="4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43" fillId="0" borderId="0" xfId="0" applyFont="1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8" fillId="0" borderId="0" xfId="0" applyFont="1" applyFill="1" applyBorder="1" applyAlignment="1" applyProtection="1">
      <alignment horizontal="center" vertical="top"/>
    </xf>
    <xf numFmtId="0" fontId="1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43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17" fillId="0" borderId="0" xfId="0" applyFont="1" applyFill="1" applyBorder="1" applyAlignment="1" applyProtection="1">
      <alignment horizontal="left" vertical="center"/>
      <protection locked="0"/>
    </xf>
    <xf numFmtId="0" fontId="44" fillId="0" borderId="0" xfId="0" applyFont="1" applyFill="1" applyBorder="1" applyAlignment="1">
      <alignment horizontal="center"/>
    </xf>
    <xf numFmtId="0" fontId="45" fillId="0" borderId="0" xfId="0" applyFont="1" applyFill="1" applyBorder="1" applyAlignment="1" applyProtection="1">
      <alignment horizontal="right" vertical="center"/>
    </xf>
    <xf numFmtId="0" fontId="44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46" fillId="0" borderId="0" xfId="0" applyFont="1" applyFill="1" applyBorder="1" applyAlignment="1" applyProtection="1">
      <alignment horizontal="left" vertical="center"/>
    </xf>
    <xf numFmtId="0" fontId="47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0" fontId="48" fillId="0" borderId="0" xfId="0" applyFont="1" applyFill="1" applyBorder="1" applyAlignment="1" applyProtection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 applyProtection="1">
      <alignment horizontal="center" vertical="center"/>
    </xf>
    <xf numFmtId="0" fontId="52" fillId="0" borderId="0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40" fontId="39" fillId="0" borderId="0" xfId="0" applyNumberFormat="1" applyFont="1" applyFill="1" applyBorder="1" applyAlignment="1" applyProtection="1">
      <alignment horizontal="center" vertical="center"/>
    </xf>
    <xf numFmtId="40" fontId="39" fillId="0" borderId="0" xfId="0" applyNumberFormat="1" applyFont="1" applyFill="1" applyBorder="1" applyAlignment="1">
      <alignment horizontal="right" vertical="center"/>
    </xf>
    <xf numFmtId="40" fontId="0" fillId="0" borderId="0" xfId="0" applyNumberFormat="1" applyFill="1" applyBorder="1" applyAlignment="1">
      <alignment horizontal="right" vertical="center"/>
    </xf>
    <xf numFmtId="38" fontId="39" fillId="0" borderId="0" xfId="0" applyNumberFormat="1" applyFont="1" applyFill="1" applyBorder="1" applyAlignment="1" applyProtection="1">
      <alignment horizontal="right" vertical="center"/>
    </xf>
    <xf numFmtId="38" fontId="0" fillId="0" borderId="0" xfId="0" applyNumberFormat="1" applyFill="1" applyBorder="1" applyAlignment="1">
      <alignment horizontal="right" vertical="center"/>
    </xf>
    <xf numFmtId="38" fontId="39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right" vertical="center"/>
    </xf>
    <xf numFmtId="14" fontId="24" fillId="0" borderId="0" xfId="0" applyNumberFormat="1" applyFont="1" applyFill="1" applyBorder="1" applyAlignment="1">
      <alignment horizontal="left" vertical="top"/>
    </xf>
    <xf numFmtId="0" fontId="24" fillId="0" borderId="0" xfId="0" applyFont="1" applyFill="1" applyBorder="1" applyAlignment="1">
      <alignment horizontal="left"/>
    </xf>
    <xf numFmtId="0" fontId="38" fillId="0" borderId="0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10" fontId="54" fillId="0" borderId="0" xfId="0" applyNumberFormat="1" applyFont="1" applyFill="1" applyBorder="1" applyAlignment="1" applyProtection="1">
      <alignment horizontal="right" vertical="center"/>
    </xf>
    <xf numFmtId="10" fontId="42" fillId="0" borderId="0" xfId="0" applyNumberFormat="1" applyFont="1" applyFill="1" applyBorder="1" applyAlignment="1">
      <alignment horizontal="right" vertical="center"/>
    </xf>
    <xf numFmtId="10" fontId="54" fillId="0" borderId="0" xfId="0" applyNumberFormat="1" applyFont="1" applyFill="1" applyBorder="1" applyAlignment="1">
      <alignment horizontal="right" vertical="center"/>
    </xf>
    <xf numFmtId="0" fontId="55" fillId="4" borderId="8" xfId="0" applyFont="1" applyFill="1" applyBorder="1" applyAlignment="1" applyProtection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49" fontId="14" fillId="2" borderId="8" xfId="0" applyNumberFormat="1" applyFont="1" applyFill="1" applyBorder="1" applyAlignment="1" applyProtection="1">
      <alignment horizontal="center" vertical="center" wrapText="1"/>
    </xf>
    <xf numFmtId="38" fontId="58" fillId="2" borderId="13" xfId="0" applyNumberFormat="1" applyFont="1" applyFill="1" applyBorder="1" applyAlignment="1">
      <alignment horizontal="right" vertical="center" wrapText="1" indent="1"/>
    </xf>
    <xf numFmtId="0" fontId="58" fillId="2" borderId="13" xfId="0" applyFont="1" applyFill="1" applyBorder="1" applyAlignment="1">
      <alignment horizontal="center" vertical="center" wrapText="1"/>
    </xf>
    <xf numFmtId="3" fontId="58" fillId="2" borderId="9" xfId="0" applyNumberFormat="1" applyFont="1" applyFill="1" applyBorder="1" applyAlignment="1">
      <alignment horizontal="right" vertical="center" wrapText="1" indent="1"/>
    </xf>
    <xf numFmtId="38" fontId="58" fillId="2" borderId="8" xfId="0" applyNumberFormat="1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 wrapText="1"/>
    </xf>
    <xf numFmtId="3" fontId="58" fillId="2" borderId="8" xfId="0" applyNumberFormat="1" applyFont="1" applyFill="1" applyBorder="1" applyAlignment="1">
      <alignment horizontal="right" vertical="center" wrapText="1" indent="1"/>
    </xf>
    <xf numFmtId="38" fontId="58" fillId="2" borderId="14" xfId="0" applyNumberFormat="1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 wrapText="1"/>
    </xf>
    <xf numFmtId="3" fontId="58" fillId="2" borderId="14" xfId="0" applyNumberFormat="1" applyFont="1" applyFill="1" applyBorder="1" applyAlignment="1">
      <alignment horizontal="right" vertical="center" wrapText="1" indent="1"/>
    </xf>
    <xf numFmtId="38" fontId="58" fillId="6" borderId="12" xfId="0" applyNumberFormat="1" applyFont="1" applyFill="1" applyBorder="1" applyAlignment="1">
      <alignment horizontal="right" vertical="center" wrapText="1" indent="1"/>
    </xf>
    <xf numFmtId="0" fontId="58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16" fillId="0" borderId="13" xfId="0" applyFont="1" applyBorder="1" applyAlignment="1" applyProtection="1">
      <alignment horizontal="center" vertical="center"/>
    </xf>
    <xf numFmtId="0" fontId="16" fillId="0" borderId="8" xfId="0" applyFont="1" applyBorder="1" applyAlignment="1" applyProtection="1">
      <alignment horizontal="center" vertical="center"/>
    </xf>
    <xf numFmtId="49" fontId="15" fillId="2" borderId="8" xfId="0" applyNumberFormat="1" applyFont="1" applyFill="1" applyBorder="1" applyAlignment="1" applyProtection="1">
      <alignment horizontal="center" vertical="center"/>
    </xf>
    <xf numFmtId="0" fontId="0" fillId="0" borderId="0" xfId="0" applyAlignment="1"/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/>
    <xf numFmtId="0" fontId="58" fillId="4" borderId="8" xfId="0" applyFont="1" applyFill="1" applyBorder="1" applyAlignment="1" applyProtection="1">
      <alignment horizontal="center" vertical="center" wrapText="1"/>
    </xf>
    <xf numFmtId="0" fontId="56" fillId="0" borderId="8" xfId="0" applyFont="1" applyBorder="1" applyAlignment="1">
      <alignment horizontal="center" vertical="center"/>
    </xf>
    <xf numFmtId="0" fontId="14" fillId="2" borderId="8" xfId="0" applyFont="1" applyFill="1" applyBorder="1" applyAlignment="1" applyProtection="1">
      <alignment horizontal="center" vertical="center" wrapText="1"/>
    </xf>
    <xf numFmtId="3" fontId="34" fillId="2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56" fillId="0" borderId="8" xfId="0" applyFont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right" vertical="center" wrapText="1" indent="1"/>
    </xf>
    <xf numFmtId="14" fontId="34" fillId="2" borderId="8" xfId="0" applyNumberFormat="1" applyFont="1" applyFill="1" applyBorder="1" applyAlignment="1">
      <alignment horizontal="center" vertical="center"/>
    </xf>
    <xf numFmtId="0" fontId="0" fillId="0" borderId="0" xfId="0" applyBorder="1" applyAlignment="1" applyProtection="1">
      <alignment horizontal="center"/>
    </xf>
    <xf numFmtId="0" fontId="0" fillId="0" borderId="0" xfId="0"/>
    <xf numFmtId="0" fontId="0" fillId="0" borderId="0" xfId="0" applyBorder="1" applyAlignment="1"/>
    <xf numFmtId="0" fontId="22" fillId="0" borderId="2" xfId="5">
      <alignment horizontal="left" vertical="top" wrapText="1"/>
    </xf>
    <xf numFmtId="3" fontId="14" fillId="2" borderId="8" xfId="0" applyNumberFormat="1" applyFont="1" applyFill="1" applyBorder="1" applyAlignment="1">
      <alignment horizontal="right" vertical="center" indent="1"/>
    </xf>
    <xf numFmtId="14" fontId="32" fillId="2" borderId="8" xfId="0" applyNumberFormat="1" applyFont="1" applyFill="1" applyBorder="1" applyAlignment="1">
      <alignment horizontal="center" vertical="center" wrapText="1"/>
    </xf>
    <xf numFmtId="40" fontId="32" fillId="2" borderId="8" xfId="0" applyNumberFormat="1" applyFont="1" applyFill="1" applyBorder="1" applyAlignment="1">
      <alignment horizontal="center" vertical="center" wrapText="1"/>
    </xf>
    <xf numFmtId="1" fontId="15" fillId="2" borderId="8" xfId="0" applyNumberFormat="1" applyFont="1" applyFill="1" applyBorder="1" applyAlignment="1" applyProtection="1">
      <alignment horizontal="center" vertical="center"/>
    </xf>
    <xf numFmtId="40" fontId="64" fillId="2" borderId="8" xfId="0" applyNumberFormat="1" applyFont="1" applyFill="1" applyBorder="1" applyAlignment="1">
      <alignment horizontal="center" vertical="center" wrapText="1"/>
    </xf>
    <xf numFmtId="40" fontId="14" fillId="2" borderId="8" xfId="0" applyNumberFormat="1" applyFont="1" applyFill="1" applyBorder="1" applyAlignment="1">
      <alignment horizontal="right" vertical="center" wrapText="1" indent="1"/>
    </xf>
    <xf numFmtId="40" fontId="34" fillId="6" borderId="8" xfId="0" applyNumberFormat="1" applyFont="1" applyFill="1" applyBorder="1" applyAlignment="1">
      <alignment horizontal="right" vertical="center" wrapText="1" indent="1"/>
    </xf>
    <xf numFmtId="0" fontId="74" fillId="0" borderId="2" xfId="0" applyFont="1" applyBorder="1" applyAlignment="1" applyProtection="1">
      <alignment horizontal="left" vertical="top" wrapText="1"/>
    </xf>
    <xf numFmtId="49" fontId="66" fillId="0" borderId="8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Border="1" applyAlignment="1"/>
    <xf numFmtId="0" fontId="62" fillId="0" borderId="16" xfId="0" applyFont="1" applyBorder="1" applyAlignment="1"/>
    <xf numFmtId="0" fontId="0" fillId="0" borderId="17" xfId="0" applyBorder="1" applyAlignment="1"/>
    <xf numFmtId="0" fontId="21" fillId="0" borderId="17" xfId="0" applyFont="1" applyBorder="1"/>
    <xf numFmtId="0" fontId="75" fillId="0" borderId="17" xfId="0" applyFont="1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0" fontId="76" fillId="0" borderId="18" xfId="0" applyFont="1" applyFill="1" applyBorder="1" applyAlignment="1" applyProtection="1">
      <alignment horizontal="center" vertical="center"/>
    </xf>
    <xf numFmtId="0" fontId="21" fillId="0" borderId="0" xfId="0" applyFont="1"/>
    <xf numFmtId="0" fontId="0" fillId="0" borderId="19" xfId="0" applyBorder="1" applyAlignment="1"/>
    <xf numFmtId="0" fontId="21" fillId="0" borderId="0" xfId="0" applyFont="1" applyBorder="1"/>
    <xf numFmtId="0" fontId="76" fillId="0" borderId="20" xfId="0" applyFont="1" applyFill="1" applyBorder="1" applyAlignment="1" applyProtection="1">
      <alignment horizontal="center" vertical="center"/>
    </xf>
    <xf numFmtId="0" fontId="78" fillId="0" borderId="19" xfId="0" applyFont="1" applyBorder="1" applyAlignment="1"/>
    <xf numFmtId="0" fontId="79" fillId="0" borderId="0" xfId="0" applyFont="1" applyBorder="1" applyAlignment="1"/>
    <xf numFmtId="0" fontId="69" fillId="0" borderId="20" xfId="0" applyFont="1" applyBorder="1" applyAlignment="1" applyProtection="1">
      <alignment horizontal="center" vertical="center"/>
    </xf>
    <xf numFmtId="0" fontId="21" fillId="0" borderId="20" xfId="0" applyFont="1" applyBorder="1"/>
    <xf numFmtId="0" fontId="21" fillId="0" borderId="19" xfId="0" applyFont="1" applyBorder="1"/>
    <xf numFmtId="0" fontId="15" fillId="0" borderId="19" xfId="0" quotePrefix="1" applyNumberFormat="1" applyFont="1" applyBorder="1" applyAlignment="1">
      <alignment horizontal="center"/>
    </xf>
    <xf numFmtId="0" fontId="10" fillId="0" borderId="0" xfId="0" applyNumberFormat="1" applyFont="1" applyAlignment="1">
      <alignment horizontal="center"/>
    </xf>
    <xf numFmtId="0" fontId="10" fillId="0" borderId="20" xfId="0" applyNumberFormat="1" applyFont="1" applyBorder="1" applyAlignment="1">
      <alignment horizontal="center"/>
    </xf>
    <xf numFmtId="0" fontId="10" fillId="0" borderId="19" xfId="0" applyNumberFormat="1" applyFont="1" applyBorder="1" applyAlignment="1">
      <alignment horizontal="center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9" fillId="4" borderId="8" xfId="0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25" fillId="0" borderId="19" xfId="0" applyFont="1" applyBorder="1" applyAlignment="1">
      <alignment horizontal="center" wrapText="1"/>
    </xf>
    <xf numFmtId="0" fontId="25" fillId="0" borderId="0" xfId="0" applyFont="1" applyBorder="1" applyAlignment="1">
      <alignment horizontal="center" wrapText="1"/>
    </xf>
    <xf numFmtId="0" fontId="25" fillId="0" borderId="20" xfId="0" applyFont="1" applyBorder="1" applyAlignment="1">
      <alignment horizontal="center" wrapText="1"/>
    </xf>
    <xf numFmtId="0" fontId="25" fillId="0" borderId="21" xfId="0" applyFont="1" applyBorder="1" applyAlignment="1">
      <alignment horizontal="center" wrapText="1"/>
    </xf>
    <xf numFmtId="0" fontId="25" fillId="0" borderId="22" xfId="0" applyFont="1" applyBorder="1" applyAlignment="1">
      <alignment horizontal="center" wrapText="1"/>
    </xf>
    <xf numFmtId="0" fontId="25" fillId="0" borderId="23" xfId="0" applyFont="1" applyBorder="1" applyAlignment="1">
      <alignment horizontal="center" wrapText="1"/>
    </xf>
    <xf numFmtId="0" fontId="15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7" fillId="9" borderId="0" xfId="0" applyFont="1" applyFill="1" applyAlignment="1">
      <alignment horizontal="center" vertical="center"/>
    </xf>
    <xf numFmtId="0" fontId="80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10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6" fillId="0" borderId="1" xfId="0" applyFont="1" applyBorder="1" applyAlignment="1">
      <alignment horizontal="left" vertical="center"/>
    </xf>
    <xf numFmtId="0" fontId="71" fillId="0" borderId="2" xfId="0" applyFont="1" applyBorder="1" applyAlignment="1">
      <alignment horizontal="left" vertical="center"/>
    </xf>
    <xf numFmtId="0" fontId="71" fillId="0" borderId="3" xfId="0" applyFont="1" applyBorder="1" applyAlignment="1">
      <alignment horizontal="left" vertical="center"/>
    </xf>
    <xf numFmtId="0" fontId="71" fillId="0" borderId="6" xfId="0" applyFont="1" applyBorder="1" applyAlignment="1">
      <alignment horizontal="left" vertical="center"/>
    </xf>
    <xf numFmtId="0" fontId="71" fillId="0" borderId="7" xfId="0" applyFont="1" applyBorder="1" applyAlignment="1">
      <alignment horizontal="left" vertical="center"/>
    </xf>
    <xf numFmtId="0" fontId="71" fillId="0" borderId="9" xfId="0" applyFont="1" applyBorder="1" applyAlignment="1">
      <alignment horizontal="left" vertical="center"/>
    </xf>
    <xf numFmtId="0" fontId="66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4" fillId="0" borderId="10" xfId="0" applyFont="1" applyBorder="1" applyAlignment="1"/>
    <xf numFmtId="0" fontId="14" fillId="0" borderId="11" xfId="0" applyFont="1" applyBorder="1" applyAlignment="1"/>
    <xf numFmtId="0" fontId="14" fillId="0" borderId="12" xfId="0" applyFont="1" applyBorder="1" applyAlignment="1"/>
    <xf numFmtId="14" fontId="22" fillId="0" borderId="2" xfId="0" applyNumberFormat="1" applyFont="1" applyFill="1" applyBorder="1" applyAlignment="1" applyProtection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4" fillId="0" borderId="2" xfId="0" applyFont="1" applyFill="1" applyBorder="1" applyAlignment="1"/>
    <xf numFmtId="0" fontId="0" fillId="0" borderId="2" xfId="0" applyBorder="1" applyAlignment="1"/>
    <xf numFmtId="0" fontId="13" fillId="0" borderId="10" xfId="0" applyFont="1" applyBorder="1" applyAlignment="1" applyProtection="1">
      <alignment horizontal="left" vertical="center" indent="2"/>
    </xf>
    <xf numFmtId="0" fontId="33" fillId="0" borderId="11" xfId="0" applyFont="1" applyBorder="1" applyAlignment="1">
      <alignment horizontal="left" vertical="center" indent="2"/>
    </xf>
    <xf numFmtId="0" fontId="33" fillId="0" borderId="12" xfId="0" applyFont="1" applyBorder="1" applyAlignment="1">
      <alignment horizontal="left" vertical="center" indent="2"/>
    </xf>
    <xf numFmtId="0" fontId="13" fillId="0" borderId="1" xfId="0" applyFont="1" applyBorder="1" applyAlignment="1" applyProtection="1">
      <alignment horizontal="center" vertical="center"/>
    </xf>
    <xf numFmtId="0" fontId="29" fillId="2" borderId="10" xfId="0" applyFont="1" applyFill="1" applyBorder="1" applyAlignment="1">
      <alignment horizontal="left" vertical="center" indent="2"/>
    </xf>
    <xf numFmtId="0" fontId="29" fillId="2" borderId="11" xfId="0" applyFont="1" applyFill="1" applyBorder="1" applyAlignment="1">
      <alignment horizontal="left" vertical="center" indent="2"/>
    </xf>
    <xf numFmtId="0" fontId="29" fillId="2" borderId="12" xfId="0" applyFont="1" applyFill="1" applyBorder="1" applyAlignment="1">
      <alignment horizontal="left" vertical="center" indent="2"/>
    </xf>
    <xf numFmtId="0" fontId="13" fillId="0" borderId="11" xfId="0" applyFont="1" applyFill="1" applyBorder="1" applyAlignment="1" applyProtection="1">
      <alignment horizontal="left" vertical="center" indent="2"/>
      <protection locked="0"/>
    </xf>
    <xf numFmtId="0" fontId="0" fillId="0" borderId="11" xfId="0" applyBorder="1" applyAlignment="1">
      <alignment horizontal="left" vertical="center" indent="2"/>
    </xf>
    <xf numFmtId="0" fontId="13" fillId="2" borderId="10" xfId="0" applyFont="1" applyFill="1" applyBorder="1" applyAlignment="1" applyProtection="1">
      <alignment horizontal="left" vertical="center" indent="2"/>
      <protection locked="0"/>
    </xf>
    <xf numFmtId="0" fontId="0" fillId="2" borderId="11" xfId="0" applyFill="1" applyBorder="1" applyAlignment="1">
      <alignment horizontal="left" vertical="center" indent="2"/>
    </xf>
    <xf numFmtId="0" fontId="0" fillId="2" borderId="12" xfId="0" applyFill="1" applyBorder="1" applyAlignment="1">
      <alignment horizontal="left" vertical="center" indent="2"/>
    </xf>
    <xf numFmtId="0" fontId="29" fillId="0" borderId="11" xfId="0" applyFont="1" applyFill="1" applyBorder="1" applyAlignment="1">
      <alignment horizontal="left" vertical="center"/>
    </xf>
    <xf numFmtId="0" fontId="34" fillId="0" borderId="11" xfId="0" applyFont="1" applyBorder="1" applyAlignment="1">
      <alignment horizontal="left" vertical="center"/>
    </xf>
    <xf numFmtId="0" fontId="34" fillId="0" borderId="12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29" fillId="0" borderId="10" xfId="0" applyFont="1" applyBorder="1" applyAlignment="1">
      <alignment horizontal="left" vertical="center" indent="2"/>
    </xf>
    <xf numFmtId="0" fontId="29" fillId="0" borderId="11" xfId="0" applyFont="1" applyBorder="1" applyAlignment="1">
      <alignment horizontal="left" vertical="center" indent="2"/>
    </xf>
    <xf numFmtId="0" fontId="29" fillId="0" borderId="12" xfId="0" applyFont="1" applyBorder="1" applyAlignment="1">
      <alignment horizontal="left" vertical="center" indent="2"/>
    </xf>
    <xf numFmtId="0" fontId="13" fillId="2" borderId="10" xfId="0" applyFont="1" applyFill="1" applyBorder="1" applyAlignment="1" applyProtection="1">
      <alignment horizontal="left" vertical="center" indent="2"/>
    </xf>
    <xf numFmtId="0" fontId="33" fillId="5" borderId="10" xfId="0" applyFont="1" applyFill="1" applyBorder="1" applyAlignment="1"/>
    <xf numFmtId="0" fontId="0" fillId="5" borderId="11" xfId="0" applyFill="1" applyBorder="1" applyAlignment="1"/>
    <xf numFmtId="0" fontId="0" fillId="5" borderId="12" xfId="0" applyFill="1" applyBorder="1" applyAlignment="1"/>
    <xf numFmtId="14" fontId="29" fillId="2" borderId="10" xfId="0" applyNumberFormat="1" applyFont="1" applyFill="1" applyBorder="1" applyAlignment="1">
      <alignment horizontal="left" vertical="center" indent="2"/>
    </xf>
    <xf numFmtId="14" fontId="29" fillId="2" borderId="11" xfId="0" applyNumberFormat="1" applyFont="1" applyFill="1" applyBorder="1" applyAlignment="1">
      <alignment horizontal="left" vertical="center" indent="2"/>
    </xf>
    <xf numFmtId="14" fontId="29" fillId="2" borderId="12" xfId="0" applyNumberFormat="1" applyFont="1" applyFill="1" applyBorder="1" applyAlignment="1">
      <alignment horizontal="left" vertical="center" indent="2"/>
    </xf>
    <xf numFmtId="0" fontId="18" fillId="0" borderId="10" xfId="0" applyFont="1" applyFill="1" applyBorder="1" applyAlignment="1" applyProtection="1">
      <alignment horizontal="left" vertical="center"/>
    </xf>
    <xf numFmtId="0" fontId="18" fillId="0" borderId="11" xfId="0" applyFont="1" applyFill="1" applyBorder="1" applyAlignment="1" applyProtection="1">
      <alignment horizontal="left" vertical="center"/>
    </xf>
    <xf numFmtId="0" fontId="18" fillId="0" borderId="12" xfId="0" applyFont="1" applyFill="1" applyBorder="1" applyAlignment="1" applyProtection="1">
      <alignment horizontal="left" vertical="center"/>
    </xf>
    <xf numFmtId="0" fontId="13" fillId="0" borderId="1" xfId="0" applyFont="1" applyBorder="1" applyAlignment="1" applyProtection="1">
      <alignment horizontal="left" vertical="center" indent="2"/>
    </xf>
    <xf numFmtId="0" fontId="10" fillId="0" borderId="2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2"/>
    </xf>
    <xf numFmtId="0" fontId="10" fillId="0" borderId="6" xfId="0" applyFont="1" applyBorder="1" applyAlignment="1">
      <alignment horizontal="left" vertical="center" indent="2"/>
    </xf>
    <xf numFmtId="0" fontId="10" fillId="0" borderId="7" xfId="0" applyFont="1" applyBorder="1" applyAlignment="1">
      <alignment horizontal="left" vertical="center" indent="2"/>
    </xf>
    <xf numFmtId="0" fontId="10" fillId="0" borderId="9" xfId="0" applyFont="1" applyBorder="1" applyAlignment="1">
      <alignment horizontal="left" vertical="center" indent="2"/>
    </xf>
    <xf numFmtId="0" fontId="13" fillId="2" borderId="1" xfId="0" applyFont="1" applyFill="1" applyBorder="1" applyAlignment="1" applyProtection="1">
      <alignment horizontal="left" vertical="center" indent="2"/>
    </xf>
    <xf numFmtId="0" fontId="10" fillId="2" borderId="2" xfId="0" applyFont="1" applyFill="1" applyBorder="1" applyAlignment="1">
      <alignment horizontal="left" vertical="center" indent="2"/>
    </xf>
    <xf numFmtId="0" fontId="0" fillId="2" borderId="2" xfId="0" applyFill="1" applyBorder="1" applyAlignment="1">
      <alignment horizontal="left" vertical="center" indent="2"/>
    </xf>
    <xf numFmtId="0" fontId="0" fillId="2" borderId="3" xfId="0" applyFill="1" applyBorder="1" applyAlignment="1">
      <alignment horizontal="left" vertical="center" indent="2"/>
    </xf>
    <xf numFmtId="0" fontId="10" fillId="2" borderId="6" xfId="0" applyFont="1" applyFill="1" applyBorder="1" applyAlignment="1">
      <alignment horizontal="left" vertical="center" indent="2"/>
    </xf>
    <xf numFmtId="0" fontId="10" fillId="2" borderId="7" xfId="0" applyFont="1" applyFill="1" applyBorder="1" applyAlignment="1">
      <alignment horizontal="left" vertical="center" indent="2"/>
    </xf>
    <xf numFmtId="0" fontId="0" fillId="2" borderId="7" xfId="0" applyFill="1" applyBorder="1" applyAlignment="1">
      <alignment horizontal="left" vertical="center" indent="2"/>
    </xf>
    <xf numFmtId="0" fontId="0" fillId="2" borderId="9" xfId="0" applyFill="1" applyBorder="1" applyAlignment="1">
      <alignment horizontal="left" vertical="center" indent="2"/>
    </xf>
    <xf numFmtId="0" fontId="13" fillId="0" borderId="1" xfId="0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9" fillId="2" borderId="1" xfId="0" applyNumberFormat="1" applyFont="1" applyFill="1" applyBorder="1" applyAlignment="1">
      <alignment horizontal="left" vertical="center" indent="2"/>
    </xf>
    <xf numFmtId="49" fontId="29" fillId="2" borderId="2" xfId="0" applyNumberFormat="1" applyFont="1" applyFill="1" applyBorder="1" applyAlignment="1">
      <alignment horizontal="left" vertical="center" indent="2"/>
    </xf>
    <xf numFmtId="49" fontId="29" fillId="2" borderId="3" xfId="0" applyNumberFormat="1" applyFont="1" applyFill="1" applyBorder="1" applyAlignment="1">
      <alignment horizontal="left" vertical="center" indent="2"/>
    </xf>
    <xf numFmtId="49" fontId="29" fillId="2" borderId="6" xfId="0" applyNumberFormat="1" applyFont="1" applyFill="1" applyBorder="1" applyAlignment="1">
      <alignment horizontal="left" vertical="center" indent="2"/>
    </xf>
    <xf numFmtId="49" fontId="29" fillId="2" borderId="7" xfId="0" applyNumberFormat="1" applyFont="1" applyFill="1" applyBorder="1" applyAlignment="1">
      <alignment horizontal="left" vertical="center" indent="2"/>
    </xf>
    <xf numFmtId="49" fontId="29" fillId="2" borderId="9" xfId="0" applyNumberFormat="1" applyFont="1" applyFill="1" applyBorder="1" applyAlignment="1">
      <alignment horizontal="left" vertical="center" indent="2"/>
    </xf>
    <xf numFmtId="0" fontId="13" fillId="0" borderId="10" xfId="0" applyFont="1" applyBorder="1" applyAlignment="1" applyProtection="1">
      <alignment horizontal="left" vertical="center" indent="1"/>
    </xf>
    <xf numFmtId="0" fontId="13" fillId="0" borderId="11" xfId="0" applyFont="1" applyBorder="1" applyAlignment="1" applyProtection="1">
      <alignment horizontal="left" vertical="center" indent="1"/>
    </xf>
    <xf numFmtId="0" fontId="13" fillId="0" borderId="12" xfId="0" applyFont="1" applyBorder="1" applyAlignment="1" applyProtection="1">
      <alignment horizontal="left" vertical="center" indent="1"/>
    </xf>
    <xf numFmtId="0" fontId="13" fillId="0" borderId="10" xfId="0" applyFont="1" applyFill="1" applyBorder="1" applyAlignment="1" applyProtection="1">
      <alignment horizontal="left" vertical="center" indent="1"/>
    </xf>
    <xf numFmtId="0" fontId="10" fillId="0" borderId="11" xfId="0" applyFont="1" applyFill="1" applyBorder="1" applyAlignment="1">
      <alignment horizontal="left" vertical="center" indent="1"/>
    </xf>
    <xf numFmtId="0" fontId="10" fillId="0" borderId="12" xfId="0" applyFont="1" applyFill="1" applyBorder="1" applyAlignment="1">
      <alignment horizontal="left" vertical="center" indent="1"/>
    </xf>
    <xf numFmtId="0" fontId="15" fillId="5" borderId="10" xfId="0" applyFont="1" applyFill="1" applyBorder="1" applyAlignment="1"/>
    <xf numFmtId="0" fontId="15" fillId="5" borderId="11" xfId="0" applyFont="1" applyFill="1" applyBorder="1" applyAlignment="1"/>
    <xf numFmtId="0" fontId="15" fillId="5" borderId="12" xfId="0" applyFont="1" applyFill="1" applyBorder="1" applyAlignment="1"/>
    <xf numFmtId="0" fontId="29" fillId="0" borderId="10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29" fillId="2" borderId="10" xfId="0" applyFont="1" applyFill="1" applyBorder="1" applyAlignment="1">
      <alignment horizontal="left" vertical="center" indent="1"/>
    </xf>
    <xf numFmtId="0" fontId="4" fillId="2" borderId="11" xfId="0" applyFont="1" applyFill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13" fillId="3" borderId="10" xfId="0" applyFont="1" applyFill="1" applyBorder="1" applyAlignment="1" applyProtection="1">
      <alignment horizontal="left" vertical="center" wrapText="1"/>
      <protection locked="0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0" xfId="0" applyBorder="1" applyAlignment="1" applyProtection="1"/>
    <xf numFmtId="0" fontId="0" fillId="0" borderId="11" xfId="0" applyBorder="1" applyAlignment="1" applyProtection="1"/>
    <xf numFmtId="0" fontId="0" fillId="0" borderId="7" xfId="0" applyBorder="1" applyAlignment="1" applyProtection="1"/>
    <xf numFmtId="0" fontId="0" fillId="0" borderId="12" xfId="0" applyBorder="1" applyAlignment="1" applyProtection="1"/>
    <xf numFmtId="0" fontId="18" fillId="0" borderId="1" xfId="0" applyFont="1" applyFill="1" applyBorder="1" applyAlignment="1" applyProtection="1">
      <alignment horizontal="left" vertical="center"/>
    </xf>
    <xf numFmtId="0" fontId="18" fillId="0" borderId="2" xfId="0" applyFont="1" applyFill="1" applyBorder="1" applyAlignment="1" applyProtection="1">
      <alignment horizontal="left" vertical="center"/>
    </xf>
    <xf numFmtId="0" fontId="18" fillId="0" borderId="3" xfId="0" applyFont="1" applyFill="1" applyBorder="1" applyAlignment="1" applyProtection="1">
      <alignment horizontal="left" vertical="center"/>
    </xf>
    <xf numFmtId="0" fontId="16" fillId="3" borderId="1" xfId="0" applyFont="1" applyFill="1" applyBorder="1" applyAlignment="1" applyProtection="1">
      <alignment horizontal="left" vertical="center"/>
      <protection locked="0"/>
    </xf>
    <xf numFmtId="0" fontId="16" fillId="3" borderId="2" xfId="0" applyFont="1" applyFill="1" applyBorder="1" applyAlignment="1" applyProtection="1">
      <alignment horizontal="left" vertical="center"/>
      <protection locked="0"/>
    </xf>
    <xf numFmtId="0" fontId="16" fillId="3" borderId="3" xfId="0" applyFont="1" applyFill="1" applyBorder="1" applyAlignment="1" applyProtection="1">
      <alignment horizontal="left" vertical="center"/>
      <protection locked="0"/>
    </xf>
    <xf numFmtId="0" fontId="16" fillId="3" borderId="4" xfId="0" applyFont="1" applyFill="1" applyBorder="1" applyAlignment="1" applyProtection="1">
      <alignment horizontal="left" vertical="center"/>
      <protection locked="0"/>
    </xf>
    <xf numFmtId="0" fontId="16" fillId="3" borderId="0" xfId="0" applyFont="1" applyFill="1" applyBorder="1" applyAlignment="1" applyProtection="1">
      <alignment horizontal="left" vertical="center"/>
      <protection locked="0"/>
    </xf>
    <xf numFmtId="0" fontId="16" fillId="3" borderId="5" xfId="0" applyFont="1" applyFill="1" applyBorder="1" applyAlignment="1" applyProtection="1">
      <alignment horizontal="left" vertical="center"/>
      <protection locked="0"/>
    </xf>
    <xf numFmtId="0" fontId="18" fillId="0" borderId="1" xfId="0" applyFont="1" applyFill="1" applyBorder="1" applyAlignment="1" applyProtection="1">
      <alignment horizontal="left" vertical="center" wrapText="1"/>
    </xf>
    <xf numFmtId="0" fontId="18" fillId="0" borderId="2" xfId="0" applyFont="1" applyFill="1" applyBorder="1" applyAlignment="1" applyProtection="1">
      <alignment horizontal="left" vertical="center" wrapText="1"/>
    </xf>
    <xf numFmtId="0" fontId="18" fillId="0" borderId="3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18" fillId="0" borderId="7" xfId="0" applyFont="1" applyFill="1" applyBorder="1" applyAlignment="1" applyProtection="1">
      <alignment horizontal="left" vertical="center" wrapText="1"/>
    </xf>
    <xf numFmtId="0" fontId="18" fillId="0" borderId="9" xfId="0" applyFont="1" applyFill="1" applyBorder="1" applyAlignment="1" applyProtection="1">
      <alignment horizontal="left" vertical="center" wrapText="1"/>
    </xf>
    <xf numFmtId="0" fontId="16" fillId="3" borderId="6" xfId="0" applyFont="1" applyFill="1" applyBorder="1" applyAlignment="1" applyProtection="1">
      <alignment horizontal="left" vertical="center"/>
      <protection locked="0"/>
    </xf>
    <xf numFmtId="0" fontId="16" fillId="3" borderId="7" xfId="0" applyFont="1" applyFill="1" applyBorder="1" applyAlignment="1" applyProtection="1">
      <alignment horizontal="left" vertical="center"/>
      <protection locked="0"/>
    </xf>
    <xf numFmtId="0" fontId="16" fillId="3" borderId="9" xfId="0" applyFont="1" applyFill="1" applyBorder="1" applyAlignment="1" applyProtection="1">
      <alignment horizontal="left" vertical="center"/>
      <protection locked="0"/>
    </xf>
    <xf numFmtId="0" fontId="18" fillId="0" borderId="4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horizontal="left" vertical="center"/>
    </xf>
    <xf numFmtId="0" fontId="18" fillId="0" borderId="5" xfId="0" applyFont="1" applyFill="1" applyBorder="1" applyAlignment="1" applyProtection="1">
      <alignment horizontal="left" vertical="center"/>
    </xf>
    <xf numFmtId="0" fontId="32" fillId="0" borderId="1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5" fontId="15" fillId="3" borderId="10" xfId="1" applyNumberFormat="1" applyFont="1" applyFill="1" applyBorder="1" applyAlignment="1" applyProtection="1">
      <alignment horizontal="left" vertical="center" indent="1"/>
      <protection locked="0"/>
    </xf>
    <xf numFmtId="5" fontId="15" fillId="3" borderId="11" xfId="1" applyNumberFormat="1" applyFont="1" applyFill="1" applyBorder="1" applyAlignment="1" applyProtection="1">
      <alignment horizontal="left" vertical="center" indent="1"/>
      <protection locked="0"/>
    </xf>
    <xf numFmtId="5" fontId="15" fillId="3" borderId="12" xfId="1" applyNumberFormat="1" applyFont="1" applyFill="1" applyBorder="1" applyAlignment="1" applyProtection="1">
      <alignment horizontal="left" vertical="center" indent="1"/>
      <protection locked="0"/>
    </xf>
    <xf numFmtId="164" fontId="16" fillId="3" borderId="10" xfId="0" applyNumberFormat="1" applyFont="1" applyFill="1" applyBorder="1" applyAlignment="1" applyProtection="1">
      <alignment horizontal="left" vertical="center" indent="1"/>
      <protection locked="0"/>
    </xf>
    <xf numFmtId="164" fontId="0" fillId="0" borderId="11" xfId="0" applyNumberFormat="1" applyFont="1" applyBorder="1" applyAlignment="1">
      <alignment horizontal="left" vertical="center" indent="1"/>
    </xf>
    <xf numFmtId="164" fontId="0" fillId="0" borderId="12" xfId="0" applyNumberFormat="1" applyFont="1" applyBorder="1" applyAlignment="1">
      <alignment horizontal="left" vertical="center" indent="1"/>
    </xf>
    <xf numFmtId="0" fontId="0" fillId="0" borderId="1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28" fillId="4" borderId="6" xfId="0" applyFont="1" applyFill="1" applyBorder="1" applyAlignment="1">
      <alignment horizontal="left" vertical="center"/>
    </xf>
    <xf numFmtId="0" fontId="28" fillId="4" borderId="7" xfId="0" applyFont="1" applyFill="1" applyBorder="1" applyAlignment="1">
      <alignment horizontal="left" vertical="center"/>
    </xf>
    <xf numFmtId="0" fontId="28" fillId="4" borderId="9" xfId="0" applyFont="1" applyFill="1" applyBorder="1" applyAlignment="1">
      <alignment horizontal="left" vertical="center"/>
    </xf>
    <xf numFmtId="0" fontId="29" fillId="2" borderId="10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0" fillId="0" borderId="6" xfId="0" applyBorder="1" applyAlignment="1" applyProtection="1"/>
    <xf numFmtId="0" fontId="0" fillId="0" borderId="0" xfId="0" applyBorder="1" applyAlignment="1" applyProtection="1"/>
    <xf numFmtId="0" fontId="0" fillId="0" borderId="9" xfId="0" applyBorder="1" applyAlignment="1" applyProtection="1"/>
    <xf numFmtId="0" fontId="31" fillId="0" borderId="10" xfId="0" applyFont="1" applyBorder="1" applyAlignment="1" applyProtection="1">
      <alignment horizontal="center" vertical="center"/>
    </xf>
    <xf numFmtId="0" fontId="31" fillId="0" borderId="11" xfId="0" applyFont="1" applyBorder="1" applyAlignment="1" applyProtection="1">
      <alignment horizontal="center" vertical="center"/>
    </xf>
    <xf numFmtId="0" fontId="31" fillId="0" borderId="12" xfId="0" applyFont="1" applyBorder="1" applyAlignment="1" applyProtection="1">
      <alignment horizontal="center" vertical="center"/>
    </xf>
    <xf numFmtId="0" fontId="15" fillId="2" borderId="10" xfId="0" applyFont="1" applyFill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28" fillId="4" borderId="4" xfId="0" applyFont="1" applyFill="1" applyBorder="1" applyAlignment="1">
      <alignment horizontal="left" vertical="center"/>
    </xf>
    <xf numFmtId="0" fontId="28" fillId="4" borderId="0" xfId="0" applyFont="1" applyFill="1" applyBorder="1" applyAlignment="1">
      <alignment horizontal="left" vertical="center"/>
    </xf>
    <xf numFmtId="0" fontId="28" fillId="4" borderId="5" xfId="0" applyFont="1" applyFill="1" applyBorder="1" applyAlignment="1">
      <alignment horizontal="left" vertical="center"/>
    </xf>
    <xf numFmtId="0" fontId="13" fillId="3" borderId="10" xfId="0" applyFont="1" applyFill="1" applyBorder="1" applyAlignment="1" applyProtection="1">
      <alignment horizontal="left" vertical="center"/>
    </xf>
    <xf numFmtId="0" fontId="13" fillId="3" borderId="11" xfId="0" applyFont="1" applyFill="1" applyBorder="1" applyAlignment="1" applyProtection="1">
      <alignment horizontal="left" vertical="center"/>
    </xf>
    <xf numFmtId="0" fontId="13" fillId="3" borderId="12" xfId="0" applyFont="1" applyFill="1" applyBorder="1" applyAlignment="1" applyProtection="1">
      <alignment horizontal="left" vertical="center"/>
    </xf>
    <xf numFmtId="0" fontId="13" fillId="3" borderId="10" xfId="0" applyFon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5" xfId="0" applyBorder="1" applyAlignment="1" applyProtection="1">
      <alignment horizontal="left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horizontal="left" vertical="center"/>
    </xf>
    <xf numFmtId="0" fontId="12" fillId="0" borderId="2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3" xfId="0" applyFont="1" applyBorder="1" applyAlignment="1" applyProtection="1">
      <alignment horizontal="left" vertical="center"/>
    </xf>
    <xf numFmtId="0" fontId="12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8" fillId="0" borderId="0" xfId="0" applyFont="1" applyBorder="1" applyAlignment="1" applyProtection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5" fillId="0" borderId="6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11" fillId="0" borderId="6" xfId="0" applyFont="1" applyBorder="1" applyAlignment="1" applyProtection="1">
      <alignment horizontal="right"/>
    </xf>
    <xf numFmtId="0" fontId="27" fillId="0" borderId="7" xfId="0" applyFont="1" applyBorder="1" applyAlignment="1">
      <alignment horizontal="right"/>
    </xf>
    <xf numFmtId="0" fontId="27" fillId="0" borderId="9" xfId="0" applyFont="1" applyBorder="1" applyAlignment="1">
      <alignment horizontal="right"/>
    </xf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0" fontId="38" fillId="0" borderId="0" xfId="0" applyFont="1" applyBorder="1" applyAlignment="1" applyProtection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3" fontId="15" fillId="2" borderId="8" xfId="3">
      <alignment horizontal="right" vertical="center" indent="1"/>
    </xf>
    <xf numFmtId="14" fontId="24" fillId="0" borderId="10" xfId="0" applyNumberFormat="1" applyFont="1" applyBorder="1" applyAlignment="1">
      <alignment horizontal="left" vertical="top"/>
    </xf>
    <xf numFmtId="0" fontId="24" fillId="0" borderId="11" xfId="0" applyFont="1" applyBorder="1" applyAlignment="1">
      <alignment horizontal="left"/>
    </xf>
    <xf numFmtId="0" fontId="24" fillId="0" borderId="12" xfId="0" applyFont="1" applyBorder="1" applyAlignment="1">
      <alignment horizontal="left"/>
    </xf>
    <xf numFmtId="10" fontId="15" fillId="2" borderId="8" xfId="3" applyNumberFormat="1">
      <alignment horizontal="right" vertical="center" indent="1"/>
    </xf>
    <xf numFmtId="0" fontId="35" fillId="0" borderId="10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5" fillId="4" borderId="10" xfId="0" applyFont="1" applyFill="1" applyBorder="1" applyAlignment="1" applyProtection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6" fillId="4" borderId="10" xfId="0" applyFont="1" applyFill="1" applyBorder="1" applyAlignment="1">
      <alignment horizontal="center" vertical="center" wrapText="1"/>
    </xf>
    <xf numFmtId="0" fontId="37" fillId="0" borderId="12" xfId="0" applyFont="1" applyBorder="1" applyAlignment="1"/>
    <xf numFmtId="0" fontId="8" fillId="0" borderId="6" xfId="0" applyFont="1" applyBorder="1" applyAlignment="1" applyProtection="1">
      <alignment horizontal="right"/>
    </xf>
    <xf numFmtId="0" fontId="9" fillId="0" borderId="7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12" fillId="4" borderId="8" xfId="0" applyFont="1" applyFill="1" applyBorder="1" applyAlignment="1" applyProtection="1">
      <alignment horizontal="right" vertical="center" wrapText="1"/>
      <protection locked="0"/>
    </xf>
    <xf numFmtId="0" fontId="4" fillId="0" borderId="8" xfId="0" applyFont="1" applyBorder="1" applyAlignment="1">
      <alignment horizontal="right" vertical="center" wrapText="1"/>
    </xf>
    <xf numFmtId="10" fontId="14" fillId="2" borderId="8" xfId="0" applyNumberFormat="1" applyFont="1" applyFill="1" applyBorder="1" applyAlignment="1">
      <alignment horizontal="right" vertical="center" indent="1"/>
    </xf>
    <xf numFmtId="10" fontId="14" fillId="0" borderId="8" xfId="0" applyNumberFormat="1" applyFont="1" applyBorder="1" applyAlignment="1">
      <alignment horizontal="right" vertical="center" indent="1"/>
    </xf>
    <xf numFmtId="14" fontId="22" fillId="0" borderId="2" xfId="5" applyNumberFormat="1">
      <alignment horizontal="left" vertical="top" wrapText="1"/>
    </xf>
    <xf numFmtId="0" fontId="22" fillId="0" borderId="2" xfId="5">
      <alignment horizontal="left" vertical="top" wrapText="1"/>
    </xf>
    <xf numFmtId="0" fontId="16" fillId="4" borderId="8" xfId="0" applyFont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/>
    <xf numFmtId="49" fontId="0" fillId="0" borderId="8" xfId="0" applyNumberFormat="1" applyFont="1" applyFill="1" applyBorder="1" applyAlignment="1">
      <alignment horizontal="left" vertical="center"/>
    </xf>
    <xf numFmtId="49" fontId="0" fillId="0" borderId="8" xfId="0" applyNumberFormat="1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72" fillId="4" borderId="8" xfId="0" applyFont="1" applyFill="1" applyBorder="1" applyAlignment="1" applyProtection="1">
      <alignment horizontal="right" vertical="center"/>
      <protection locked="0"/>
    </xf>
    <xf numFmtId="0" fontId="0" fillId="0" borderId="8" xfId="0" applyFont="1" applyBorder="1" applyAlignment="1">
      <alignment horizontal="right"/>
    </xf>
    <xf numFmtId="0" fontId="72" fillId="4" borderId="8" xfId="0" applyFont="1" applyFill="1" applyBorder="1" applyAlignment="1" applyProtection="1">
      <alignment horizontal="left" vertical="center"/>
      <protection locked="0"/>
    </xf>
    <xf numFmtId="49" fontId="66" fillId="0" borderId="8" xfId="0" applyNumberFormat="1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3" fontId="14" fillId="2" borderId="8" xfId="0" applyNumberFormat="1" applyFont="1" applyFill="1" applyBorder="1" applyAlignment="1">
      <alignment horizontal="right" vertical="center" indent="1"/>
    </xf>
    <xf numFmtId="3" fontId="14" fillId="0" borderId="8" xfId="0" applyNumberFormat="1" applyFont="1" applyBorder="1" applyAlignment="1">
      <alignment horizontal="right" vertical="center" indent="1"/>
    </xf>
    <xf numFmtId="0" fontId="0" fillId="0" borderId="8" xfId="0" applyFont="1" applyBorder="1" applyAlignment="1">
      <alignment horizontal="left" vertical="center" wrapText="1"/>
    </xf>
    <xf numFmtId="49" fontId="16" fillId="4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Font="1" applyBorder="1" applyAlignment="1">
      <alignment horizontal="center" vertical="center"/>
    </xf>
    <xf numFmtId="38" fontId="16" fillId="6" borderId="8" xfId="0" applyNumberFormat="1" applyFont="1" applyFill="1" applyBorder="1" applyAlignment="1" applyProtection="1">
      <alignment horizontal="right" vertical="center"/>
      <protection locked="0"/>
    </xf>
    <xf numFmtId="38" fontId="15" fillId="6" borderId="8" xfId="0" applyNumberFormat="1" applyFont="1" applyFill="1" applyBorder="1" applyAlignment="1">
      <alignment horizontal="right" vertical="center"/>
    </xf>
    <xf numFmtId="0" fontId="13" fillId="4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12" fillId="4" borderId="8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right" vertical="center"/>
    </xf>
    <xf numFmtId="49" fontId="0" fillId="4" borderId="8" xfId="0" applyNumberFormat="1" applyFont="1" applyFill="1" applyBorder="1" applyAlignment="1">
      <alignment horizontal="center" vertical="center"/>
    </xf>
    <xf numFmtId="38" fontId="16" fillId="3" borderId="8" xfId="0" applyNumberFormat="1" applyFont="1" applyFill="1" applyBorder="1" applyAlignment="1" applyProtection="1">
      <alignment horizontal="right" vertical="center"/>
      <protection locked="0"/>
    </xf>
    <xf numFmtId="38" fontId="15" fillId="2" borderId="8" xfId="0" applyNumberFormat="1" applyFont="1" applyFill="1" applyBorder="1" applyAlignment="1">
      <alignment horizontal="right" vertical="center"/>
    </xf>
    <xf numFmtId="0" fontId="0" fillId="4" borderId="8" xfId="0" applyFont="1" applyFill="1" applyBorder="1" applyAlignment="1">
      <alignment horizontal="left" vertical="center" wrapText="1"/>
    </xf>
    <xf numFmtId="49" fontId="16" fillId="0" borderId="8" xfId="0" applyNumberFormat="1" applyFont="1" applyBorder="1" applyAlignment="1" applyProtection="1">
      <alignment horizontal="center" vertical="center"/>
    </xf>
    <xf numFmtId="38" fontId="16" fillId="2" borderId="8" xfId="0" applyNumberFormat="1" applyFont="1" applyFill="1" applyBorder="1" applyAlignment="1">
      <alignment horizontal="right" vertical="center"/>
    </xf>
    <xf numFmtId="0" fontId="16" fillId="4" borderId="8" xfId="0" applyFont="1" applyFill="1" applyBorder="1" applyAlignment="1" applyProtection="1">
      <alignment horizontal="right" vertical="center"/>
      <protection locked="0"/>
    </xf>
    <xf numFmtId="0" fontId="0" fillId="4" borderId="8" xfId="0" applyFont="1" applyFill="1" applyBorder="1" applyAlignment="1">
      <alignment horizontal="right" vertical="center"/>
    </xf>
    <xf numFmtId="49" fontId="15" fillId="0" borderId="8" xfId="0" applyNumberFormat="1" applyFont="1" applyBorder="1" applyAlignment="1">
      <alignment horizontal="center" vertical="center"/>
    </xf>
    <xf numFmtId="0" fontId="35" fillId="4" borderId="8" xfId="0" applyFont="1" applyFill="1" applyBorder="1" applyAlignment="1" applyProtection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4" borderId="8" xfId="0" applyFont="1" applyFill="1" applyBorder="1" applyAlignment="1">
      <alignment horizontal="center" vertical="center"/>
    </xf>
    <xf numFmtId="0" fontId="14" fillId="0" borderId="8" xfId="0" applyFont="1" applyBorder="1" applyAlignment="1"/>
    <xf numFmtId="0" fontId="16" fillId="0" borderId="8" xfId="0" applyFont="1" applyBorder="1" applyAlignment="1" applyProtection="1">
      <alignment horizontal="left" vertical="center"/>
    </xf>
    <xf numFmtId="0" fontId="10" fillId="0" borderId="8" xfId="0" applyFont="1" applyBorder="1" applyAlignment="1">
      <alignment horizontal="left" vertical="center"/>
    </xf>
    <xf numFmtId="49" fontId="0" fillId="0" borderId="8" xfId="0" applyNumberFormat="1" applyFont="1" applyBorder="1" applyAlignment="1">
      <alignment horizontal="center" vertical="center"/>
    </xf>
    <xf numFmtId="38" fontId="16" fillId="2" borderId="8" xfId="0" applyNumberFormat="1" applyFont="1" applyFill="1" applyBorder="1" applyAlignment="1" applyProtection="1">
      <alignment horizontal="right" vertical="center"/>
    </xf>
    <xf numFmtId="1" fontId="15" fillId="2" borderId="8" xfId="3" applyNumberFormat="1">
      <alignment horizontal="right" vertical="center" indent="1"/>
    </xf>
    <xf numFmtId="14" fontId="22" fillId="0" borderId="2" xfId="0" applyNumberFormat="1" applyFont="1" applyBorder="1" applyAlignment="1" applyProtection="1">
      <alignment horizontal="left" vertical="top" wrapText="1"/>
    </xf>
    <xf numFmtId="0" fontId="25" fillId="0" borderId="2" xfId="0" applyFont="1" applyBorder="1" applyAlignment="1">
      <alignment horizontal="left" vertical="top" wrapText="1"/>
    </xf>
    <xf numFmtId="0" fontId="8" fillId="0" borderId="0" xfId="0" applyFont="1" applyBorder="1" applyAlignment="1" applyProtection="1">
      <alignment horizontal="right" vertical="center" wrapText="1"/>
    </xf>
    <xf numFmtId="0" fontId="39" fillId="4" borderId="10" xfId="0" applyFont="1" applyFill="1" applyBorder="1" applyAlignment="1" applyProtection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0" fontId="12" fillId="0" borderId="11" xfId="4" applyBorder="1">
      <alignment horizontal="center" vertical="center"/>
    </xf>
    <xf numFmtId="0" fontId="12" fillId="0" borderId="12" xfId="4" applyBorder="1">
      <alignment horizontal="center" vertical="center"/>
    </xf>
    <xf numFmtId="49" fontId="59" fillId="0" borderId="10" xfId="0" applyNumberFormat="1" applyFont="1" applyBorder="1" applyAlignment="1">
      <alignment horizontal="right" vertical="center" wrapText="1"/>
    </xf>
    <xf numFmtId="0" fontId="60" fillId="0" borderId="11" xfId="0" applyFont="1" applyBorder="1" applyAlignment="1">
      <alignment horizontal="right" vertical="center" wrapText="1"/>
    </xf>
    <xf numFmtId="0" fontId="60" fillId="0" borderId="12" xfId="0" applyFont="1" applyBorder="1" applyAlignment="1">
      <alignment horizontal="right" vertical="center" wrapText="1"/>
    </xf>
    <xf numFmtId="38" fontId="58" fillId="6" borderId="11" xfId="0" applyNumberFormat="1" applyFont="1" applyFill="1" applyBorder="1" applyAlignment="1">
      <alignment horizontal="right" vertical="center" wrapText="1" indent="1"/>
    </xf>
    <xf numFmtId="0" fontId="53" fillId="0" borderId="12" xfId="0" applyFont="1" applyBorder="1" applyAlignment="1">
      <alignment horizontal="right" vertical="center" wrapText="1" indent="1"/>
    </xf>
    <xf numFmtId="0" fontId="58" fillId="0" borderId="12" xfId="0" applyFont="1" applyBorder="1" applyAlignment="1">
      <alignment horizontal="center" vertical="center" wrapText="1"/>
    </xf>
    <xf numFmtId="0" fontId="58" fillId="0" borderId="8" xfId="0" applyFont="1" applyBorder="1" applyAlignment="1">
      <alignment horizontal="center" vertical="center" wrapText="1"/>
    </xf>
    <xf numFmtId="3" fontId="58" fillId="6" borderId="8" xfId="0" applyNumberFormat="1" applyFont="1" applyFill="1" applyBorder="1" applyAlignment="1">
      <alignment horizontal="right" vertical="center" wrapText="1" indent="1"/>
    </xf>
    <xf numFmtId="0" fontId="58" fillId="0" borderId="11" xfId="0" applyFont="1" applyBorder="1" applyAlignment="1">
      <alignment horizontal="center" vertical="center" wrapText="1"/>
    </xf>
    <xf numFmtId="0" fontId="58" fillId="0" borderId="11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14" fontId="24" fillId="0" borderId="10" xfId="0" applyNumberFormat="1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49" fontId="58" fillId="2" borderId="12" xfId="0" applyNumberFormat="1" applyFont="1" applyFill="1" applyBorder="1" applyAlignment="1" applyProtection="1">
      <alignment horizontal="left" vertical="center" wrapText="1"/>
    </xf>
    <xf numFmtId="49" fontId="21" fillId="2" borderId="8" xfId="0" applyNumberFormat="1" applyFont="1" applyFill="1" applyBorder="1" applyAlignment="1">
      <alignment horizontal="left" vertical="center" wrapText="1"/>
    </xf>
    <xf numFmtId="0" fontId="58" fillId="2" borderId="8" xfId="0" applyFont="1" applyFill="1" applyBorder="1" applyAlignment="1" applyProtection="1">
      <alignment horizontal="right" vertical="center" wrapText="1" indent="1"/>
    </xf>
    <xf numFmtId="0" fontId="21" fillId="2" borderId="8" xfId="0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 wrapText="1"/>
    </xf>
    <xf numFmtId="3" fontId="58" fillId="2" borderId="8" xfId="0" applyNumberFormat="1" applyFont="1" applyFill="1" applyBorder="1" applyAlignment="1">
      <alignment horizontal="right" vertical="center" wrapText="1" indent="1"/>
    </xf>
    <xf numFmtId="0" fontId="58" fillId="2" borderId="8" xfId="0" applyFont="1" applyFill="1" applyBorder="1" applyAlignment="1">
      <alignment horizontal="center" vertical="center"/>
    </xf>
    <xf numFmtId="49" fontId="58" fillId="2" borderId="5" xfId="0" applyNumberFormat="1" applyFont="1" applyFill="1" applyBorder="1" applyAlignment="1" applyProtection="1">
      <alignment horizontal="left" vertical="center" wrapText="1"/>
    </xf>
    <xf numFmtId="49" fontId="21" fillId="2" borderId="14" xfId="0" applyNumberFormat="1" applyFont="1" applyFill="1" applyBorder="1" applyAlignment="1">
      <alignment horizontal="left" vertical="center" wrapText="1"/>
    </xf>
    <xf numFmtId="0" fontId="58" fillId="2" borderId="14" xfId="0" applyFont="1" applyFill="1" applyBorder="1" applyAlignment="1" applyProtection="1">
      <alignment horizontal="right" vertical="center" wrapText="1" indent="1"/>
    </xf>
    <xf numFmtId="0" fontId="21" fillId="2" borderId="14" xfId="0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 wrapText="1"/>
    </xf>
    <xf numFmtId="3" fontId="58" fillId="2" borderId="14" xfId="0" applyNumberFormat="1" applyFont="1" applyFill="1" applyBorder="1" applyAlignment="1">
      <alignment horizontal="right" vertical="center" wrapText="1" indent="1"/>
    </xf>
    <xf numFmtId="0" fontId="58" fillId="2" borderId="14" xfId="0" applyFont="1" applyFill="1" applyBorder="1" applyAlignment="1">
      <alignment horizontal="center" vertical="center"/>
    </xf>
    <xf numFmtId="49" fontId="58" fillId="2" borderId="7" xfId="0" applyNumberFormat="1" applyFont="1" applyFill="1" applyBorder="1" applyAlignment="1" applyProtection="1">
      <alignment horizontal="left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9" xfId="0" applyNumberFormat="1" applyFont="1" applyFill="1" applyBorder="1" applyAlignment="1">
      <alignment horizontal="left" vertical="center" wrapText="1"/>
    </xf>
    <xf numFmtId="0" fontId="58" fillId="2" borderId="6" xfId="0" applyFont="1" applyFill="1" applyBorder="1" applyAlignment="1" applyProtection="1">
      <alignment horizontal="right" vertical="center" wrapText="1" indent="1"/>
    </xf>
    <xf numFmtId="0" fontId="21" fillId="2" borderId="9" xfId="0" applyFont="1" applyFill="1" applyBorder="1" applyAlignment="1">
      <alignment horizontal="right" vertical="center" wrapText="1" indent="1"/>
    </xf>
    <xf numFmtId="0" fontId="58" fillId="2" borderId="6" xfId="0" applyFont="1" applyFill="1" applyBorder="1" applyAlignment="1">
      <alignment horizontal="center" vertical="center" wrapText="1"/>
    </xf>
    <xf numFmtId="0" fontId="58" fillId="2" borderId="9" xfId="0" applyFont="1" applyFill="1" applyBorder="1" applyAlignment="1">
      <alignment horizontal="center" vertical="center" wrapText="1"/>
    </xf>
    <xf numFmtId="3" fontId="58" fillId="2" borderId="6" xfId="0" applyNumberFormat="1" applyFont="1" applyFill="1" applyBorder="1" applyAlignment="1">
      <alignment horizontal="right" vertical="center" wrapText="1" indent="1"/>
    </xf>
    <xf numFmtId="3" fontId="58" fillId="2" borderId="7" xfId="0" applyNumberFormat="1" applyFont="1" applyFill="1" applyBorder="1" applyAlignment="1">
      <alignment horizontal="right" vertical="center" wrapText="1" indent="1"/>
    </xf>
    <xf numFmtId="3" fontId="58" fillId="2" borderId="9" xfId="0" applyNumberFormat="1" applyFont="1" applyFill="1" applyBorder="1" applyAlignment="1">
      <alignment horizontal="right" vertical="center" wrapText="1" indent="1"/>
    </xf>
    <xf numFmtId="0" fontId="58" fillId="2" borderId="7" xfId="0" applyFont="1" applyFill="1" applyBorder="1" applyAlignment="1">
      <alignment horizontal="center" vertical="center"/>
    </xf>
    <xf numFmtId="0" fontId="58" fillId="2" borderId="9" xfId="0" applyFont="1" applyFill="1" applyBorder="1" applyAlignment="1">
      <alignment horizontal="center" vertical="center"/>
    </xf>
    <xf numFmtId="0" fontId="55" fillId="4" borderId="10" xfId="0" applyFont="1" applyFill="1" applyBorder="1" applyAlignment="1" applyProtection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56" fillId="4" borderId="11" xfId="0" applyFont="1" applyFill="1" applyBorder="1" applyAlignment="1" applyProtection="1">
      <alignment horizontal="center" vertical="center" wrapText="1"/>
    </xf>
    <xf numFmtId="0" fontId="55" fillId="0" borderId="10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0" fontId="57" fillId="4" borderId="10" xfId="0" applyFont="1" applyFill="1" applyBorder="1" applyAlignment="1">
      <alignment horizontal="center" vertical="center" wrapText="1"/>
    </xf>
    <xf numFmtId="0" fontId="57" fillId="4" borderId="11" xfId="0" applyFont="1" applyFill="1" applyBorder="1" applyAlignment="1">
      <alignment horizontal="center" vertical="center" wrapText="1"/>
    </xf>
    <xf numFmtId="0" fontId="57" fillId="4" borderId="12" xfId="0" applyFont="1" applyFill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 wrapText="1"/>
    </xf>
    <xf numFmtId="0" fontId="55" fillId="0" borderId="11" xfId="0" applyFont="1" applyBorder="1" applyAlignment="1">
      <alignment horizontal="center" vertical="center"/>
    </xf>
    <xf numFmtId="0" fontId="55" fillId="0" borderId="12" xfId="0" applyFont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 wrapText="1"/>
    </xf>
    <xf numFmtId="0" fontId="29" fillId="4" borderId="8" xfId="0" applyFont="1" applyFill="1" applyBorder="1" applyAlignment="1">
      <alignment horizontal="right" vertical="center" wrapText="1"/>
    </xf>
    <xf numFmtId="0" fontId="29" fillId="4" borderId="8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10" fontId="6" fillId="6" borderId="8" xfId="0" applyNumberFormat="1" applyFont="1" applyFill="1" applyBorder="1" applyAlignment="1" applyProtection="1">
      <alignment horizontal="right" vertical="center" wrapText="1" indent="1"/>
    </xf>
    <xf numFmtId="10" fontId="6" fillId="6" borderId="8" xfId="0" applyNumberFormat="1" applyFont="1" applyFill="1" applyBorder="1" applyAlignment="1">
      <alignment horizontal="right" vertical="center" indent="1"/>
    </xf>
    <xf numFmtId="10" fontId="6" fillId="6" borderId="8" xfId="0" applyNumberFormat="1" applyFont="1" applyFill="1" applyBorder="1" applyAlignment="1">
      <alignment horizontal="right" vertical="center" wrapText="1" indent="1"/>
    </xf>
    <xf numFmtId="0" fontId="14" fillId="4" borderId="8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center" vertical="center" wrapText="1"/>
    </xf>
    <xf numFmtId="3" fontId="64" fillId="8" borderId="8" xfId="0" applyNumberFormat="1" applyFont="1" applyFill="1" applyBorder="1" applyAlignment="1" applyProtection="1">
      <alignment horizontal="right" vertical="center" indent="1"/>
    </xf>
    <xf numFmtId="3" fontId="64" fillId="8" borderId="8" xfId="0" applyNumberFormat="1" applyFont="1" applyFill="1" applyBorder="1" applyAlignment="1">
      <alignment horizontal="right" vertical="center" indent="1"/>
    </xf>
    <xf numFmtId="3" fontId="64" fillId="2" borderId="8" xfId="0" applyNumberFormat="1" applyFont="1" applyFill="1" applyBorder="1" applyAlignment="1">
      <alignment horizontal="right" vertical="center" wrapText="1" indent="1"/>
    </xf>
    <xf numFmtId="3" fontId="64" fillId="2" borderId="8" xfId="0" applyNumberFormat="1" applyFont="1" applyFill="1" applyBorder="1" applyAlignment="1">
      <alignment horizontal="right" vertical="center" indent="1"/>
    </xf>
    <xf numFmtId="3" fontId="64" fillId="6" borderId="8" xfId="0" applyNumberFormat="1" applyFont="1" applyFill="1" applyBorder="1" applyAlignment="1" applyProtection="1">
      <alignment horizontal="right" vertical="center" wrapText="1" indent="1"/>
    </xf>
    <xf numFmtId="3" fontId="64" fillId="6" borderId="8" xfId="0" applyNumberFormat="1" applyFont="1" applyFill="1" applyBorder="1" applyAlignment="1">
      <alignment horizontal="right" vertical="center" indent="1"/>
    </xf>
    <xf numFmtId="3" fontId="64" fillId="6" borderId="8" xfId="0" applyNumberFormat="1" applyFont="1" applyFill="1" applyBorder="1" applyAlignment="1">
      <alignment horizontal="right" vertical="center" wrapText="1" indent="1"/>
    </xf>
    <xf numFmtId="0" fontId="14" fillId="4" borderId="8" xfId="0" quotePrefix="1" applyFont="1" applyFill="1" applyBorder="1" applyAlignment="1">
      <alignment horizontal="center" vertical="center" wrapText="1"/>
    </xf>
    <xf numFmtId="3" fontId="64" fillId="8" borderId="8" xfId="0" applyNumberFormat="1" applyFont="1" applyFill="1" applyBorder="1" applyAlignment="1">
      <alignment horizontal="right" vertical="center" wrapText="1" indent="1"/>
    </xf>
    <xf numFmtId="0" fontId="29" fillId="0" borderId="8" xfId="0" applyFont="1" applyBorder="1" applyAlignment="1">
      <alignment horizontal="right" vertical="center" wrapText="1"/>
    </xf>
    <xf numFmtId="3" fontId="64" fillId="6" borderId="8" xfId="0" applyNumberFormat="1" applyFont="1" applyFill="1" applyBorder="1" applyAlignment="1" applyProtection="1">
      <alignment horizontal="right" vertical="center" indent="1"/>
    </xf>
    <xf numFmtId="3" fontId="64" fillId="2" borderId="8" xfId="0" applyNumberFormat="1" applyFont="1" applyFill="1" applyBorder="1" applyAlignment="1" applyProtection="1">
      <alignment horizontal="right" vertical="center" indent="1"/>
    </xf>
    <xf numFmtId="3" fontId="64" fillId="8" borderId="8" xfId="0" applyNumberFormat="1" applyFont="1" applyFill="1" applyBorder="1" applyAlignment="1" applyProtection="1">
      <alignment horizontal="right" vertical="center" wrapText="1" indent="1"/>
    </xf>
    <xf numFmtId="3" fontId="64" fillId="2" borderId="8" xfId="0" applyNumberFormat="1" applyFont="1" applyFill="1" applyBorder="1" applyAlignment="1" applyProtection="1">
      <alignment horizontal="right" vertical="center" wrapText="1" indent="1"/>
    </xf>
    <xf numFmtId="3" fontId="64" fillId="0" borderId="8" xfId="0" applyNumberFormat="1" applyFont="1" applyBorder="1" applyAlignment="1">
      <alignment horizontal="right" vertical="center" indent="1"/>
    </xf>
    <xf numFmtId="0" fontId="35" fillId="4" borderId="8" xfId="0" applyFont="1" applyFill="1" applyBorder="1" applyAlignment="1" applyProtection="1">
      <alignment horizontal="center" vertical="center" wrapText="1"/>
    </xf>
    <xf numFmtId="0" fontId="35" fillId="4" borderId="8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/>
    </xf>
    <xf numFmtId="0" fontId="29" fillId="4" borderId="8" xfId="0" applyFont="1" applyFill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3" fontId="64" fillId="7" borderId="8" xfId="0" applyNumberFormat="1" applyFont="1" applyFill="1" applyBorder="1" applyAlignment="1" applyProtection="1">
      <alignment horizontal="right" vertical="center" indent="1"/>
    </xf>
    <xf numFmtId="3" fontId="64" fillId="7" borderId="8" xfId="0" applyNumberFormat="1" applyFont="1" applyFill="1" applyBorder="1" applyAlignment="1">
      <alignment horizontal="right" vertical="center" indent="1"/>
    </xf>
    <xf numFmtId="3" fontId="64" fillId="7" borderId="8" xfId="0" applyNumberFormat="1" applyFont="1" applyFill="1" applyBorder="1" applyAlignment="1">
      <alignment horizontal="right" vertical="center" wrapText="1" indent="1"/>
    </xf>
    <xf numFmtId="0" fontId="59" fillId="4" borderId="8" xfId="0" applyFont="1" applyFill="1" applyBorder="1" applyAlignment="1" applyProtection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61" fillId="0" borderId="8" xfId="0" applyFont="1" applyBorder="1" applyAlignment="1">
      <alignment horizontal="center" vertical="center" wrapText="1"/>
    </xf>
    <xf numFmtId="0" fontId="62" fillId="0" borderId="8" xfId="0" applyFont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63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64" fillId="0" borderId="8" xfId="0" applyFont="1" applyBorder="1" applyAlignment="1">
      <alignment horizontal="center" vertical="center"/>
    </xf>
    <xf numFmtId="3" fontId="64" fillId="7" borderId="8" xfId="0" applyNumberFormat="1" applyFont="1" applyFill="1" applyBorder="1" applyAlignment="1" applyProtection="1">
      <alignment horizontal="right" vertical="center" wrapText="1" indent="1"/>
    </xf>
    <xf numFmtId="0" fontId="15" fillId="4" borderId="8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3" fontId="64" fillId="7" borderId="13" xfId="0" applyNumberFormat="1" applyFont="1" applyFill="1" applyBorder="1" applyAlignment="1" applyProtection="1">
      <alignment horizontal="right" vertical="center" wrapText="1" indent="1"/>
    </xf>
    <xf numFmtId="3" fontId="64" fillId="7" borderId="13" xfId="0" applyNumberFormat="1" applyFont="1" applyFill="1" applyBorder="1" applyAlignment="1">
      <alignment horizontal="right" vertical="center" indent="1"/>
    </xf>
    <xf numFmtId="3" fontId="64" fillId="7" borderId="13" xfId="0" applyNumberFormat="1" applyFont="1" applyFill="1" applyBorder="1" applyAlignment="1">
      <alignment horizontal="right" vertical="center" wrapText="1" indent="1"/>
    </xf>
    <xf numFmtId="0" fontId="15" fillId="2" borderId="8" xfId="0" applyNumberFormat="1" applyFont="1" applyFill="1" applyBorder="1" applyAlignment="1">
      <alignment horizontal="left" vertical="center" wrapText="1" indent="1"/>
    </xf>
    <xf numFmtId="0" fontId="15" fillId="0" borderId="8" xfId="0" applyNumberFormat="1" applyFont="1" applyBorder="1" applyAlignment="1">
      <alignment horizontal="left" vertical="center" wrapText="1" indent="1"/>
    </xf>
    <xf numFmtId="3" fontId="14" fillId="2" borderId="8" xfId="0" applyNumberFormat="1" applyFont="1" applyFill="1" applyBorder="1" applyAlignment="1">
      <alignment horizontal="right" vertical="center" wrapText="1" indent="1"/>
    </xf>
    <xf numFmtId="0" fontId="0" fillId="0" borderId="10" xfId="0" applyBorder="1" applyAlignment="1" applyProtection="1">
      <alignment horizontal="left" vertical="center"/>
    </xf>
    <xf numFmtId="0" fontId="0" fillId="0" borderId="11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19" fillId="4" borderId="15" xfId="0" applyFont="1" applyFill="1" applyBorder="1" applyAlignment="1" applyProtection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64" fillId="2" borderId="10" xfId="0" applyFont="1" applyFill="1" applyBorder="1" applyAlignment="1" applyProtection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64" fillId="2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/>
    <xf numFmtId="14" fontId="24" fillId="0" borderId="10" xfId="0" applyNumberFormat="1" applyFont="1" applyBorder="1" applyAlignment="1">
      <alignment horizontal="left" vertical="top" wrapText="1"/>
    </xf>
    <xf numFmtId="0" fontId="24" fillId="0" borderId="11" xfId="0" applyFont="1" applyBorder="1" applyAlignment="1">
      <alignment horizontal="left" wrapText="1"/>
    </xf>
    <xf numFmtId="0" fontId="24" fillId="0" borderId="12" xfId="0" applyFont="1" applyBorder="1" applyAlignment="1">
      <alignment horizontal="left" wrapText="1"/>
    </xf>
    <xf numFmtId="14" fontId="22" fillId="0" borderId="0" xfId="0" applyNumberFormat="1" applyFont="1" applyBorder="1" applyAlignment="1" applyProtection="1">
      <alignment horizontal="left" vertical="top" wrapText="1"/>
    </xf>
    <xf numFmtId="0" fontId="25" fillId="0" borderId="0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4" fontId="34" fillId="2" borderId="8" xfId="0" applyNumberFormat="1" applyFont="1" applyFill="1" applyBorder="1" applyAlignment="1">
      <alignment horizontal="right" vertical="center" wrapText="1" indent="1"/>
    </xf>
    <xf numFmtId="0" fontId="34" fillId="2" borderId="8" xfId="0" applyFont="1" applyFill="1" applyBorder="1" applyAlignment="1">
      <alignment horizontal="center" vertical="center" wrapText="1"/>
    </xf>
    <xf numFmtId="4" fontId="34" fillId="2" borderId="8" xfId="0" applyNumberFormat="1" applyFont="1" applyFill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center" vertical="center" wrapText="1"/>
    </xf>
    <xf numFmtId="0" fontId="56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4" fontId="14" fillId="2" borderId="8" xfId="0" applyNumberFormat="1" applyFont="1" applyFill="1" applyBorder="1" applyAlignment="1">
      <alignment horizontal="right" vertical="center" wrapText="1" indent="1"/>
    </xf>
    <xf numFmtId="0" fontId="32" fillId="0" borderId="10" xfId="0" applyFont="1" applyBorder="1" applyAlignment="1" applyProtection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66" fillId="0" borderId="11" xfId="0" applyFont="1" applyBorder="1" applyAlignment="1">
      <alignment horizontal="center" vertical="center" wrapText="1"/>
    </xf>
    <xf numFmtId="0" fontId="66" fillId="0" borderId="12" xfId="0" applyFont="1" applyBorder="1" applyAlignment="1">
      <alignment horizontal="center" vertical="center" wrapText="1"/>
    </xf>
    <xf numFmtId="0" fontId="33" fillId="0" borderId="8" xfId="0" applyFont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67" fillId="0" borderId="8" xfId="0" applyFont="1" applyBorder="1" applyAlignment="1">
      <alignment horizontal="center" vertical="center" wrapText="1"/>
    </xf>
    <xf numFmtId="0" fontId="58" fillId="4" borderId="8" xfId="0" applyFont="1" applyFill="1" applyBorder="1" applyAlignment="1">
      <alignment horizontal="center" vertical="center" wrapText="1"/>
    </xf>
    <xf numFmtId="0" fontId="55" fillId="0" borderId="8" xfId="0" applyFont="1" applyBorder="1" applyAlignment="1">
      <alignment horizontal="center" vertical="center" wrapText="1"/>
    </xf>
    <xf numFmtId="0" fontId="56" fillId="4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4" fontId="14" fillId="2" borderId="8" xfId="0" applyNumberFormat="1" applyFont="1" applyFill="1" applyBorder="1" applyAlignment="1">
      <alignment horizontal="center" vertical="center" wrapText="1"/>
    </xf>
    <xf numFmtId="3" fontId="14" fillId="2" borderId="8" xfId="0" applyNumberFormat="1" applyFont="1" applyFill="1" applyBorder="1" applyAlignment="1">
      <alignment horizontal="center" vertical="center" wrapText="1"/>
    </xf>
    <xf numFmtId="0" fontId="13" fillId="3" borderId="10" xfId="0" applyFont="1" applyFill="1" applyBorder="1" applyAlignment="1" applyProtection="1">
      <alignment horizontal="left" vertical="center" wrapText="1"/>
    </xf>
    <xf numFmtId="0" fontId="0" fillId="0" borderId="11" xfId="0" applyBorder="1" applyAlignment="1" applyProtection="1">
      <alignment vertical="center" wrapText="1"/>
    </xf>
    <xf numFmtId="0" fontId="0" fillId="0" borderId="12" xfId="0" applyBorder="1" applyAlignment="1" applyProtection="1">
      <alignment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14" fillId="0" borderId="1" xfId="0" applyFont="1" applyBorder="1" applyAlignment="1" applyProtection="1">
      <alignment wrapText="1"/>
    </xf>
    <xf numFmtId="0" fontId="14" fillId="0" borderId="2" xfId="0" applyFont="1" applyBorder="1" applyAlignment="1">
      <alignment wrapText="1"/>
    </xf>
    <xf numFmtId="0" fontId="14" fillId="0" borderId="3" xfId="0" applyFont="1" applyBorder="1" applyAlignment="1">
      <alignment wrapText="1"/>
    </xf>
    <xf numFmtId="0" fontId="32" fillId="0" borderId="8" xfId="0" applyFont="1" applyBorder="1" applyAlignment="1" applyProtection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66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8" fillId="0" borderId="7" xfId="0" applyFont="1" applyBorder="1" applyAlignment="1" applyProtection="1">
      <alignment horizontal="right" vertical="center" wrapText="1"/>
    </xf>
    <xf numFmtId="0" fontId="65" fillId="0" borderId="7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4" fillId="0" borderId="9" xfId="0" applyFont="1" applyBorder="1" applyAlignment="1">
      <alignment horizontal="right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3" fontId="34" fillId="2" borderId="8" xfId="0" applyNumberFormat="1" applyFont="1" applyFill="1" applyBorder="1" applyAlignment="1">
      <alignment horizontal="right" vertical="center" wrapText="1" indent="1"/>
    </xf>
    <xf numFmtId="0" fontId="34" fillId="2" borderId="8" xfId="0" applyNumberFormat="1" applyFont="1" applyFill="1" applyBorder="1" applyAlignment="1">
      <alignment horizontal="right" vertical="center" wrapText="1"/>
    </xf>
    <xf numFmtId="0" fontId="14" fillId="2" borderId="8" xfId="0" applyNumberFormat="1" applyFont="1" applyFill="1" applyBorder="1" applyAlignment="1">
      <alignment horizontal="right" vertical="center" wrapText="1"/>
    </xf>
    <xf numFmtId="10" fontId="34" fillId="2" borderId="8" xfId="0" applyNumberFormat="1" applyFont="1" applyFill="1" applyBorder="1" applyAlignment="1">
      <alignment horizontal="right" vertical="center" wrapText="1"/>
    </xf>
    <xf numFmtId="49" fontId="34" fillId="2" borderId="8" xfId="0" applyNumberFormat="1" applyFont="1" applyFill="1" applyBorder="1" applyAlignment="1">
      <alignment horizontal="center" vertical="center" wrapText="1"/>
    </xf>
    <xf numFmtId="49" fontId="34" fillId="2" borderId="8" xfId="0" applyNumberFormat="1" applyFont="1" applyFill="1" applyBorder="1" applyAlignment="1">
      <alignment horizontal="center" wrapText="1"/>
    </xf>
    <xf numFmtId="10" fontId="14" fillId="2" borderId="8" xfId="0" applyNumberFormat="1" applyFont="1" applyFill="1" applyBorder="1" applyAlignment="1">
      <alignment horizontal="right" vertical="center" wrapText="1"/>
    </xf>
    <xf numFmtId="0" fontId="35" fillId="0" borderId="10" xfId="0" applyFont="1" applyBorder="1" applyAlignment="1" applyProtection="1">
      <alignment horizontal="center" vertical="center" wrapText="1"/>
    </xf>
    <xf numFmtId="0" fontId="70" fillId="0" borderId="11" xfId="0" applyFont="1" applyBorder="1" applyAlignment="1">
      <alignment horizontal="center" vertical="center" wrapText="1"/>
    </xf>
    <xf numFmtId="0" fontId="70" fillId="0" borderId="12" xfId="0" applyFont="1" applyBorder="1" applyAlignment="1">
      <alignment horizontal="center" vertical="center" wrapText="1"/>
    </xf>
    <xf numFmtId="0" fontId="68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horizontal="center" wrapText="1"/>
    </xf>
    <xf numFmtId="0" fontId="69" fillId="0" borderId="8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55" fillId="0" borderId="8" xfId="0" applyFont="1" applyBorder="1" applyAlignment="1">
      <alignment vertical="center" wrapText="1"/>
    </xf>
    <xf numFmtId="0" fontId="14" fillId="0" borderId="10" xfId="0" applyFont="1" applyBorder="1" applyAlignment="1" applyProtection="1">
      <alignment wrapText="1"/>
    </xf>
    <xf numFmtId="0" fontId="14" fillId="0" borderId="11" xfId="0" applyFont="1" applyBorder="1" applyAlignment="1">
      <alignment wrapText="1"/>
    </xf>
    <xf numFmtId="0" fontId="14" fillId="0" borderId="12" xfId="0" applyFont="1" applyBorder="1" applyAlignment="1">
      <alignment wrapText="1"/>
    </xf>
    <xf numFmtId="0" fontId="18" fillId="0" borderId="10" xfId="4" applyFont="1" applyBorder="1">
      <alignment horizontal="center" vertical="center"/>
    </xf>
    <xf numFmtId="0" fontId="18" fillId="0" borderId="11" xfId="4" applyFont="1" applyBorder="1">
      <alignment horizontal="center" vertical="center"/>
    </xf>
    <xf numFmtId="0" fontId="18" fillId="0" borderId="12" xfId="4" applyFont="1" applyBorder="1">
      <alignment horizontal="center" vertical="center"/>
    </xf>
    <xf numFmtId="40" fontId="64" fillId="0" borderId="8" xfId="0" applyNumberFormat="1" applyFont="1" applyFill="1" applyBorder="1" applyAlignment="1">
      <alignment horizontal="center" vertical="center" wrapText="1"/>
    </xf>
    <xf numFmtId="10" fontId="34" fillId="6" borderId="8" xfId="0" applyNumberFormat="1" applyFont="1" applyFill="1" applyBorder="1" applyAlignment="1" applyProtection="1">
      <alignment horizontal="center" vertical="center" wrapText="1"/>
    </xf>
    <xf numFmtId="10" fontId="34" fillId="6" borderId="8" xfId="0" applyNumberFormat="1" applyFont="1" applyFill="1" applyBorder="1" applyAlignment="1">
      <alignment horizontal="center" vertical="center" wrapText="1"/>
    </xf>
    <xf numFmtId="40" fontId="14" fillId="2" borderId="8" xfId="0" applyNumberFormat="1" applyFont="1" applyFill="1" applyBorder="1" applyAlignment="1">
      <alignment horizontal="right" vertical="center" wrapText="1" indent="1"/>
    </xf>
    <xf numFmtId="40" fontId="14" fillId="2" borderId="8" xfId="0" applyNumberFormat="1" applyFont="1" applyFill="1" applyBorder="1" applyAlignment="1">
      <alignment horizontal="right" vertical="center" indent="1"/>
    </xf>
    <xf numFmtId="40" fontId="35" fillId="0" borderId="8" xfId="0" applyNumberFormat="1" applyFont="1" applyFill="1" applyBorder="1" applyAlignment="1">
      <alignment horizontal="right" vertical="center" wrapText="1"/>
    </xf>
    <xf numFmtId="0" fontId="64" fillId="0" borderId="8" xfId="0" applyFont="1" applyFill="1" applyBorder="1" applyAlignment="1">
      <alignment horizontal="right" vertical="center" wrapText="1"/>
    </xf>
    <xf numFmtId="0" fontId="14" fillId="0" borderId="8" xfId="0" applyFont="1" applyBorder="1" applyAlignment="1">
      <alignment horizontal="right" vertical="center" wrapText="1"/>
    </xf>
    <xf numFmtId="40" fontId="34" fillId="6" borderId="8" xfId="0" applyNumberFormat="1" applyFont="1" applyFill="1" applyBorder="1" applyAlignment="1">
      <alignment horizontal="right" vertical="center" wrapText="1" indent="1"/>
    </xf>
    <xf numFmtId="40" fontId="34" fillId="6" borderId="8" xfId="0" applyNumberFormat="1" applyFont="1" applyFill="1" applyBorder="1" applyAlignment="1">
      <alignment horizontal="right" vertical="center" indent="1"/>
    </xf>
    <xf numFmtId="0" fontId="73" fillId="0" borderId="8" xfId="0" applyFont="1" applyBorder="1" applyAlignment="1">
      <alignment horizontal="center" vertical="center" wrapText="1"/>
    </xf>
    <xf numFmtId="49" fontId="32" fillId="2" borderId="8" xfId="0" applyNumberFormat="1" applyFont="1" applyFill="1" applyBorder="1" applyAlignment="1" applyProtection="1">
      <alignment horizontal="center" vertical="center" wrapText="1"/>
    </xf>
    <xf numFmtId="49" fontId="73" fillId="2" borderId="8" xfId="0" applyNumberFormat="1" applyFont="1" applyFill="1" applyBorder="1" applyAlignment="1">
      <alignment horizontal="center" vertical="center" wrapText="1"/>
    </xf>
    <xf numFmtId="14" fontId="32" fillId="2" borderId="8" xfId="0" applyNumberFormat="1" applyFont="1" applyFill="1" applyBorder="1" applyAlignment="1">
      <alignment horizontal="center" vertical="center" wrapText="1"/>
    </xf>
    <xf numFmtId="14" fontId="32" fillId="2" borderId="8" xfId="0" applyNumberFormat="1" applyFont="1" applyFill="1" applyBorder="1" applyAlignment="1">
      <alignment horizontal="center" vertical="center"/>
    </xf>
    <xf numFmtId="0" fontId="32" fillId="4" borderId="8" xfId="0" applyFont="1" applyFill="1" applyBorder="1" applyAlignment="1" applyProtection="1">
      <alignment horizontal="center" vertical="center" wrapText="1"/>
    </xf>
    <xf numFmtId="10" fontId="14" fillId="6" borderId="8" xfId="0" applyNumberFormat="1" applyFont="1" applyFill="1" applyBorder="1" applyAlignment="1">
      <alignment horizontal="center" vertical="center" wrapText="1"/>
    </xf>
  </cellXfs>
  <cellStyles count="7">
    <cellStyle name="Currency" xfId="1" builtinId="4"/>
    <cellStyle name="Data Field 1" xfId="2" xr:uid="{00000000-0005-0000-0000-000001000000}"/>
    <cellStyle name="Data Field 1 2" xfId="3" xr:uid="{00000000-0005-0000-0000-000002000000}"/>
    <cellStyle name="Data Field 1 3" xfId="6" xr:uid="{00000000-0005-0000-0000-000003000000}"/>
    <cellStyle name="Heading 12pt" xfId="4" xr:uid="{00000000-0005-0000-0000-000004000000}"/>
    <cellStyle name="Normal" xfId="0" builtinId="0"/>
    <cellStyle name="Sch Footer" xfId="5" xr:uid="{00000000-0005-0000-0000-000006000000}"/>
  </cellStyles>
  <dxfs count="10"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28575</xdr:colOff>
      <xdr:row>1</xdr:row>
      <xdr:rowOff>3297</xdr:rowOff>
    </xdr:from>
    <xdr:to>
      <xdr:col>45</xdr:col>
      <xdr:colOff>66675</xdr:colOff>
      <xdr:row>15</xdr:row>
      <xdr:rowOff>52677</xdr:rowOff>
    </xdr:to>
    <xdr:pic>
      <xdr:nvPicPr>
        <xdr:cNvPr id="2" name="Picture 1" descr="mo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89022"/>
          <a:ext cx="1323975" cy="1249530"/>
        </a:xfrm>
        <a:prstGeom prst="rect">
          <a:avLst/>
        </a:prstGeom>
      </xdr:spPr>
    </xdr:pic>
    <xdr:clientData/>
  </xdr:twoCellAnchor>
  <xdr:twoCellAnchor>
    <xdr:from>
      <xdr:col>0</xdr:col>
      <xdr:colOff>14654</xdr:colOff>
      <xdr:row>30</xdr:row>
      <xdr:rowOff>0</xdr:rowOff>
    </xdr:from>
    <xdr:to>
      <xdr:col>75</xdr:col>
      <xdr:colOff>80596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54" y="2571750"/>
          <a:ext cx="6495317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Arial Black" panose="020B0A04020102020204" pitchFamily="34" charset="0"/>
            </a:rPr>
            <a:t>AGGREGATE STATEMENT OF</a:t>
          </a:r>
          <a:r>
            <a:rPr lang="en-US" sz="1100" baseline="0">
              <a:latin typeface="Arial Black" panose="020B0A04020102020204" pitchFamily="34" charset="0"/>
            </a:rPr>
            <a:t> TAXABLE PROPERTY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12309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190501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142876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277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02784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43967</xdr:rowOff>
    </xdr:from>
    <xdr:ext cx="1143000" cy="1313216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34467"/>
          <a:ext cx="1143000" cy="1313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42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39646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70</xdr:row>
      <xdr:rowOff>29548</xdr:rowOff>
    </xdr:from>
    <xdr:ext cx="1168100" cy="1342053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7371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111</xdr:row>
      <xdr:rowOff>29548</xdr:rowOff>
    </xdr:from>
    <xdr:ext cx="1168100" cy="1342053"/>
    <xdr:pic>
      <xdr:nvPicPr>
        <xdr:cNvPr id="5" name="Picture 4" descr="ST_SEAL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367103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147</xdr:row>
      <xdr:rowOff>29548</xdr:rowOff>
    </xdr:from>
    <xdr:ext cx="1168100" cy="1342053"/>
    <xdr:pic>
      <xdr:nvPicPr>
        <xdr:cNvPr id="6" name="Picture 5" descr="ST_SEAL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4876897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178</xdr:row>
      <xdr:rowOff>29548</xdr:rowOff>
    </xdr:from>
    <xdr:ext cx="1168100" cy="1342053"/>
    <xdr:pic>
      <xdr:nvPicPr>
        <xdr:cNvPr id="7" name="Picture 6" descr="ST_SEAL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5868449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1</xdr:row>
      <xdr:rowOff>87741</xdr:rowOff>
    </xdr:from>
    <xdr:ext cx="1066800" cy="1225668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8241"/>
          <a:ext cx="1066800" cy="1225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IGINAL%20ASSESSMENT/2017%20Original%20Assessment/2017%20Aggregate%20Statement%20of%20Taxable%20Property%20and%20Instructions/2017%20Aggregate%20Statement%20of%20Taxable%20Property%20&#8211;%20Company%20Local%20Schedule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tart Here-Local"/>
      <sheetName val="Sch 14-1"/>
      <sheetName val="Sch 14-2"/>
      <sheetName val="Sch 14-2 Notarized Copy"/>
      <sheetName val="Sch 15-Real Operating"/>
      <sheetName val="Sch 16 Vehicles"/>
      <sheetName val="Sch 14-Furn &amp; Fix"/>
      <sheetName val="Sch 14-Wk &amp; Gen Equip"/>
      <sheetName val="Sch 14-Mat &amp; Sup"/>
      <sheetName val="Sch 14-Other Real Prop"/>
      <sheetName val="Sch 14-Other Pers Prop"/>
      <sheetName val="Sch 14-Real CWIP"/>
      <sheetName val="Sch 14-Pers CWIP"/>
      <sheetName val="Sch 15-Real Non-Operating"/>
      <sheetName val="Sch 14-Pers Prop Non-Operating"/>
      <sheetName val="STC-Co-Names"/>
      <sheetName val="County Names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 t="str">
            <v>NEW COMPANY-ELECTRIC</v>
          </cell>
        </row>
        <row r="3">
          <cell r="A3" t="str">
            <v>NEW COMPANY-PRODUCT PIPELINE</v>
          </cell>
        </row>
        <row r="4">
          <cell r="A4" t="str">
            <v>NEW COMPANY-NATURAL GAS PIPELINE</v>
          </cell>
        </row>
        <row r="5">
          <cell r="A5" t="str">
            <v>NEW COMPANY-RAILROAD</v>
          </cell>
        </row>
        <row r="6">
          <cell r="A6" t="str">
            <v>NEW COMPANY-TELECOMMUNICATIONS</v>
          </cell>
        </row>
        <row r="7">
          <cell r="A7" t="str">
            <v>NEW COMPANY-TELEPHONE</v>
          </cell>
        </row>
        <row r="8">
          <cell r="A8" t="str">
            <v>NEW COMPANY-CABLE TELEPHONY</v>
          </cell>
        </row>
        <row r="9">
          <cell r="A9" t="str">
            <v>Affton Terminal Services Railroad, LLC</v>
          </cell>
        </row>
        <row r="10">
          <cell r="A10" t="str">
            <v>Alma Communications Company</v>
          </cell>
        </row>
        <row r="11">
          <cell r="A11" t="str">
            <v>Ameren Transmission Company of Illinois</v>
          </cell>
        </row>
        <row r="12">
          <cell r="A12" t="str">
            <v>ANR Pipeline Company</v>
          </cell>
        </row>
        <row r="13">
          <cell r="A13" t="str">
            <v>Arkansas and Missouri Railroad Company</v>
          </cell>
        </row>
        <row r="14">
          <cell r="A14" t="str">
            <v>AT&amp;T Communications</v>
          </cell>
        </row>
        <row r="15">
          <cell r="A15" t="str">
            <v>Bluebird Media Network, LLC</v>
          </cell>
        </row>
        <row r="16">
          <cell r="A16" t="str">
            <v>BNSF Railway Company</v>
          </cell>
        </row>
        <row r="17">
          <cell r="A17" t="str">
            <v>BP Pipelines North America, Inc</v>
          </cell>
        </row>
        <row r="18">
          <cell r="A18" t="str">
            <v>BPS Telephone Company</v>
          </cell>
        </row>
        <row r="19">
          <cell r="A19" t="str">
            <v>Buckeye Pipe Line Transportation</v>
          </cell>
        </row>
        <row r="20">
          <cell r="A20" t="str">
            <v>CCPS Transportation, LLC</v>
          </cell>
        </row>
        <row r="21">
          <cell r="A21" t="str">
            <v>Central Midland Railway Company</v>
          </cell>
        </row>
        <row r="22">
          <cell r="A22" t="str">
            <v>CenturyLink Communications, LLC</v>
          </cell>
        </row>
        <row r="23">
          <cell r="A23" t="str">
            <v>CenturyTel of Missouri, LLC</v>
          </cell>
        </row>
        <row r="24">
          <cell r="A24" t="str">
            <v>CenturyTel of Northwest Arkansas, LLC</v>
          </cell>
        </row>
        <row r="25">
          <cell r="A25" t="str">
            <v>Chariton Valley Telecom</v>
          </cell>
        </row>
        <row r="26">
          <cell r="A26" t="str">
            <v>Chariton Valley Telephone Corporation</v>
          </cell>
        </row>
        <row r="27">
          <cell r="A27" t="str">
            <v>Choctaw Telephone Company</v>
          </cell>
        </row>
        <row r="28">
          <cell r="A28" t="str">
            <v>Citizens Telephone Company</v>
          </cell>
        </row>
        <row r="29">
          <cell r="A29" t="str">
            <v>Co-Mo Comm, Inc</v>
          </cell>
        </row>
        <row r="30">
          <cell r="A30" t="str">
            <v>Craw Kan Telephone Cooperative, Inc.</v>
          </cell>
        </row>
        <row r="31">
          <cell r="A31" t="str">
            <v>Dakota, Minnesota &amp; Eastern Railroad Corporation</v>
          </cell>
        </row>
        <row r="32">
          <cell r="A32" t="str">
            <v>Ellington Telephone Company</v>
          </cell>
        </row>
        <row r="33">
          <cell r="A33" t="str">
            <v>Embarq Missouri, Inc</v>
          </cell>
        </row>
        <row r="34">
          <cell r="A34" t="str">
            <v>Empire District Electric Company</v>
          </cell>
        </row>
        <row r="35">
          <cell r="A35" t="str">
            <v>Empire District Industries, Inc</v>
          </cell>
        </row>
        <row r="36">
          <cell r="A36" t="str">
            <v>Enable Gas Transmission Company</v>
          </cell>
        </row>
        <row r="37">
          <cell r="A37" t="str">
            <v>Enable Mississippi River Transmission, LLC</v>
          </cell>
        </row>
        <row r="38">
          <cell r="A38" t="str">
            <v>Enbridge Pipeline (Ozark), LLC</v>
          </cell>
        </row>
        <row r="39">
          <cell r="A39" t="str">
            <v>Enbridge Pipelines (FSP), LLC</v>
          </cell>
        </row>
        <row r="40">
          <cell r="A40" t="str">
            <v>Entergy Arkansas, Inc</v>
          </cell>
        </row>
        <row r="41">
          <cell r="A41" t="str">
            <v>Enterprise TE Products Pipeline Company</v>
          </cell>
        </row>
        <row r="42">
          <cell r="A42" t="str">
            <v>Explorer Pipeline Company</v>
          </cell>
        </row>
        <row r="43">
          <cell r="A43" t="str">
            <v>FairPoint Communications</v>
          </cell>
        </row>
        <row r="44">
          <cell r="A44" t="str">
            <v>Farber Telephone Company</v>
          </cell>
        </row>
        <row r="45">
          <cell r="A45" t="str">
            <v>Fiber Four</v>
          </cell>
        </row>
        <row r="46">
          <cell r="A46" t="str">
            <v>Fiber Platform, LLC</v>
          </cell>
        </row>
        <row r="47">
          <cell r="A47" t="str">
            <v>Fidelity Communications Services I</v>
          </cell>
        </row>
        <row r="48">
          <cell r="A48" t="str">
            <v>Fidelity Communications Services II</v>
          </cell>
        </row>
        <row r="49">
          <cell r="A49" t="str">
            <v>Fidelity Telephone Company</v>
          </cell>
        </row>
        <row r="50">
          <cell r="A50" t="str">
            <v>FidelityLink, LLC</v>
          </cell>
        </row>
        <row r="51">
          <cell r="A51" t="str">
            <v>First Fiber Corporation</v>
          </cell>
        </row>
        <row r="52">
          <cell r="A52" t="str">
            <v>Foster Townsend Rail Logistics, Inc</v>
          </cell>
        </row>
        <row r="53">
          <cell r="A53" t="str">
            <v>Goodman Telephone Company</v>
          </cell>
        </row>
        <row r="54">
          <cell r="A54" t="str">
            <v>Granby Telephone Company</v>
          </cell>
        </row>
        <row r="55">
          <cell r="A55" t="str">
            <v>Grand River Mutual Telephone Corporation</v>
          </cell>
        </row>
        <row r="56">
          <cell r="A56" t="str">
            <v>Green Hills Telecommunications Services</v>
          </cell>
        </row>
        <row r="57">
          <cell r="A57" t="str">
            <v>Green Hills Telephone Corporation</v>
          </cell>
        </row>
        <row r="58">
          <cell r="A58" t="str">
            <v>Holway Telephone Company</v>
          </cell>
        </row>
        <row r="59">
          <cell r="A59" t="str">
            <v>Iamo Telephone Company</v>
          </cell>
        </row>
        <row r="60">
          <cell r="A60" t="str">
            <v>ITC Midwest, LLC</v>
          </cell>
        </row>
        <row r="61">
          <cell r="A61" t="str">
            <v>Jackson, Gordonville &amp; Delta Railroad</v>
          </cell>
        </row>
        <row r="62">
          <cell r="A62" t="str">
            <v>Kansas City Power &amp; Light Company</v>
          </cell>
        </row>
        <row r="63">
          <cell r="A63" t="str">
            <v>Kansas City Southern Railway Company</v>
          </cell>
        </row>
        <row r="64">
          <cell r="A64" t="str">
            <v>Kansas City Terminal Railway Company</v>
          </cell>
        </row>
        <row r="65">
          <cell r="A65" t="str">
            <v>Kaw River Railroad, Inc</v>
          </cell>
        </row>
        <row r="66">
          <cell r="A66" t="str">
            <v>KCP&amp;L Greater Missouri Operations Company</v>
          </cell>
        </row>
        <row r="67">
          <cell r="A67" t="str">
            <v>Kingdom Telephone Company</v>
          </cell>
        </row>
        <row r="68">
          <cell r="A68" t="str">
            <v>KLM Telephone Company</v>
          </cell>
        </row>
        <row r="69">
          <cell r="A69" t="str">
            <v>Koch Pipeline Company, LP</v>
          </cell>
        </row>
        <row r="70">
          <cell r="A70" t="str">
            <v>KPC Pipeline, LLC</v>
          </cell>
        </row>
        <row r="71">
          <cell r="A71" t="str">
            <v>K-Powernet, LLC</v>
          </cell>
        </row>
        <row r="72">
          <cell r="A72" t="str">
            <v>Lathrop Telephone Company</v>
          </cell>
        </row>
        <row r="73">
          <cell r="A73" t="str">
            <v>Le-Ru Telephone Company</v>
          </cell>
        </row>
        <row r="74">
          <cell r="A74" t="str">
            <v>Level 3 Communications, LLC</v>
          </cell>
        </row>
        <row r="75">
          <cell r="A75" t="str">
            <v>Magellan Pipeline Company, LP</v>
          </cell>
        </row>
        <row r="76">
          <cell r="A76" t="str">
            <v>Manufacturers Railway Company, Inc</v>
          </cell>
        </row>
        <row r="77">
          <cell r="A77" t="str">
            <v>Mark Twain Communications Company</v>
          </cell>
        </row>
        <row r="78">
          <cell r="A78" t="str">
            <v>Mark Twain Long Distance, Inc</v>
          </cell>
        </row>
        <row r="79">
          <cell r="A79" t="str">
            <v>Mark Twain Rural Telephone Company</v>
          </cell>
        </row>
        <row r="80">
          <cell r="A80" t="str">
            <v>McDonald County Telephone Company</v>
          </cell>
        </row>
        <row r="81">
          <cell r="A81" t="str">
            <v>MCI Communications Services, Inc</v>
          </cell>
        </row>
        <row r="82">
          <cell r="A82" t="str">
            <v>MCI Metro Access Transmission</v>
          </cell>
        </row>
        <row r="83">
          <cell r="A83" t="str">
            <v>McLeodUSA Telecommunications Services dba Windstream Communications</v>
          </cell>
        </row>
        <row r="84">
          <cell r="A84" t="str">
            <v>Mid American Energy Company</v>
          </cell>
        </row>
        <row r="85">
          <cell r="A85" t="str">
            <v>Mid-America Pipeline Company, LLC</v>
          </cell>
        </row>
        <row r="86">
          <cell r="A86" t="str">
            <v>Miller Telephone Company</v>
          </cell>
        </row>
        <row r="87">
          <cell r="A87" t="str">
            <v>Missouri &amp; Northern Arkansas Railroad</v>
          </cell>
        </row>
        <row r="88">
          <cell r="A88" t="str">
            <v>Missouri Central Railroad Company</v>
          </cell>
        </row>
        <row r="89">
          <cell r="A89" t="str">
            <v>Missouri Network Alliance, LLC</v>
          </cell>
        </row>
        <row r="90">
          <cell r="A90" t="str">
            <v>Missouri Telecom, Inc</v>
          </cell>
        </row>
        <row r="91">
          <cell r="A91" t="str">
            <v>Mobil Pipe Line Company</v>
          </cell>
        </row>
        <row r="92">
          <cell r="A92" t="str">
            <v>MoGas Pipeline, LLC</v>
          </cell>
        </row>
        <row r="93">
          <cell r="A93" t="str">
            <v>Mo-Kan Dial Company, Inc</v>
          </cell>
        </row>
        <row r="94">
          <cell r="A94" t="str">
            <v>NATCO Technologies, Inc</v>
          </cell>
        </row>
        <row r="95">
          <cell r="A95" t="str">
            <v>Natural Gas Pipeline Co of America</v>
          </cell>
        </row>
        <row r="96">
          <cell r="A96" t="str">
            <v>New Florence Telephone Company</v>
          </cell>
        </row>
        <row r="97">
          <cell r="A97" t="str">
            <v>New London Telephone Company</v>
          </cell>
        </row>
        <row r="98">
          <cell r="A98" t="str">
            <v>Norfolk Southern Combined Railway</v>
          </cell>
        </row>
        <row r="99">
          <cell r="A99" t="str">
            <v>Northeast Missouri Rural Telephone</v>
          </cell>
        </row>
        <row r="100">
          <cell r="A100" t="str">
            <v>NuStar Pipeline Operating Partnership, LP</v>
          </cell>
        </row>
        <row r="101">
          <cell r="A101" t="str">
            <v>Oneok North System, LLC</v>
          </cell>
        </row>
        <row r="102">
          <cell r="A102" t="str">
            <v>Orchard Farm Telephone Company</v>
          </cell>
        </row>
        <row r="103">
          <cell r="A103" t="str">
            <v>Oregon Farmer Mutual Telephone</v>
          </cell>
        </row>
        <row r="104">
          <cell r="A104" t="str">
            <v>Otelco Mid-Missouri, LLC</v>
          </cell>
        </row>
        <row r="105">
          <cell r="A105" t="str">
            <v>Ozark Gas Transmission, LLC</v>
          </cell>
        </row>
        <row r="106">
          <cell r="A106" t="str">
            <v>Ozark Telephone Company</v>
          </cell>
        </row>
        <row r="107">
          <cell r="A107" t="str">
            <v>Ozark Valley Railroad, Inc</v>
          </cell>
        </row>
        <row r="108">
          <cell r="A108" t="str">
            <v>Panhandle Eastern Pipe Line Company, LP</v>
          </cell>
        </row>
        <row r="109">
          <cell r="A109" t="str">
            <v>Peace Valley Telephone Company, Inc</v>
          </cell>
        </row>
        <row r="110">
          <cell r="A110" t="str">
            <v>Phillips 66 Carrier, LLC</v>
          </cell>
        </row>
        <row r="111">
          <cell r="A111" t="str">
            <v>Phillips 66 Pipeline, LLC</v>
          </cell>
        </row>
        <row r="112">
          <cell r="A112" t="str">
            <v>Platte Pipe Line Company, LLC</v>
          </cell>
        </row>
        <row r="113">
          <cell r="A113" t="str">
            <v>Razorback Pipeline, LLP</v>
          </cell>
        </row>
        <row r="114">
          <cell r="A114" t="str">
            <v>Rock Port Telephone Company</v>
          </cell>
        </row>
        <row r="115">
          <cell r="A115" t="str">
            <v>Rockies Express Pipeline, LLC</v>
          </cell>
        </row>
        <row r="116">
          <cell r="A116" t="str">
            <v>Savvis Communications Corp. dba CenturyLink Technology Solutions</v>
          </cell>
        </row>
        <row r="117">
          <cell r="A117" t="str">
            <v>Seneca Telephone Company</v>
          </cell>
        </row>
        <row r="118">
          <cell r="A118" t="str">
            <v>Sho-Me Technologies, LLC</v>
          </cell>
        </row>
        <row r="119">
          <cell r="A119" t="str">
            <v>Sinclair Pipeline Company</v>
          </cell>
        </row>
        <row r="120">
          <cell r="A120" t="str">
            <v>Socket Telecom, LLC</v>
          </cell>
        </row>
        <row r="121">
          <cell r="A121" t="str">
            <v>Southern Star Central Gas Pipeline, Inc</v>
          </cell>
        </row>
        <row r="122">
          <cell r="A122" t="str">
            <v>Southwestern Bell Telephone Co-SWBT, P &amp; L LP</v>
          </cell>
        </row>
        <row r="123">
          <cell r="A123" t="str">
            <v>Spectra Communications Group, LLC</v>
          </cell>
        </row>
        <row r="124">
          <cell r="A124" t="str">
            <v>Sprint Communications Company, LP</v>
          </cell>
        </row>
        <row r="125">
          <cell r="A125" t="str">
            <v>Steelville Telephone Exchange, Inc</v>
          </cell>
        </row>
        <row r="126">
          <cell r="A126" t="str">
            <v>Tallgrass Interstate Gas Transmission, LLC</v>
          </cell>
        </row>
        <row r="127">
          <cell r="A127" t="str">
            <v>Terminal Railroad Association of St. Louis</v>
          </cell>
        </row>
        <row r="128">
          <cell r="A128" t="str">
            <v>Texas Eastern Transmission, LP</v>
          </cell>
        </row>
        <row r="129">
          <cell r="A129" t="str">
            <v>The Stoutland Telephone Company</v>
          </cell>
        </row>
        <row r="130">
          <cell r="A130" t="str">
            <v>Time Warner Cable Business, LLC</v>
          </cell>
        </row>
        <row r="131">
          <cell r="A131" t="str">
            <v>TransCanada Keystone Pipeline</v>
          </cell>
        </row>
        <row r="132">
          <cell r="A132" t="str">
            <v>Transource Missouri, LLC</v>
          </cell>
        </row>
        <row r="133">
          <cell r="A133" t="str">
            <v>Union Electric Company dba Ameren Missouri</v>
          </cell>
        </row>
        <row r="134">
          <cell r="A134" t="str">
            <v>Union Pacific Railroad Company</v>
          </cell>
        </row>
        <row r="135">
          <cell r="A135" t="str">
            <v>V &amp; S Railway</v>
          </cell>
        </row>
        <row r="136">
          <cell r="A136" t="str">
            <v>WANRack, LLC</v>
          </cell>
        </row>
        <row r="137">
          <cell r="A137" t="str">
            <v>West Belt Railway LLC</v>
          </cell>
        </row>
        <row r="138">
          <cell r="A138" t="str">
            <v>Windstream Iowa Telecommunication Services, Inc</v>
          </cell>
        </row>
        <row r="139">
          <cell r="A139" t="str">
            <v>Windstream KDL, Inc</v>
          </cell>
        </row>
        <row r="140">
          <cell r="A140" t="str">
            <v>Windstream Missouri, Inc</v>
          </cell>
        </row>
        <row r="141">
          <cell r="A141" t="str">
            <v>Wood River Pipe Lines, LLC</v>
          </cell>
        </row>
        <row r="142">
          <cell r="A142" t="str">
            <v>Zayo Group, LLC</v>
          </cell>
        </row>
      </sheetData>
      <sheetData sheetId="17">
        <row r="1">
          <cell r="A1" t="str">
            <v>Select County Name on Sch 14-1</v>
          </cell>
          <cell r="B1" t="str">
            <v>N/A</v>
          </cell>
        </row>
        <row r="2">
          <cell r="A2" t="str">
            <v>Adair</v>
          </cell>
          <cell r="B2">
            <v>1</v>
          </cell>
        </row>
        <row r="3">
          <cell r="A3" t="str">
            <v>Andrew</v>
          </cell>
          <cell r="B3">
            <v>2</v>
          </cell>
        </row>
        <row r="4">
          <cell r="A4" t="str">
            <v>Atchison</v>
          </cell>
          <cell r="B4">
            <v>3</v>
          </cell>
        </row>
        <row r="5">
          <cell r="A5" t="str">
            <v>Audrain</v>
          </cell>
          <cell r="B5">
            <v>4</v>
          </cell>
        </row>
        <row r="6">
          <cell r="A6" t="str">
            <v>Barry</v>
          </cell>
          <cell r="B6">
            <v>5</v>
          </cell>
        </row>
        <row r="7">
          <cell r="A7" t="str">
            <v>Barton</v>
          </cell>
          <cell r="B7">
            <v>6</v>
          </cell>
        </row>
        <row r="8">
          <cell r="A8" t="str">
            <v>Bates</v>
          </cell>
          <cell r="B8">
            <v>7</v>
          </cell>
        </row>
        <row r="9">
          <cell r="A9" t="str">
            <v>Benton</v>
          </cell>
          <cell r="B9">
            <v>8</v>
          </cell>
        </row>
        <row r="10">
          <cell r="A10" t="str">
            <v>Bollinger</v>
          </cell>
          <cell r="B10">
            <v>9</v>
          </cell>
        </row>
        <row r="11">
          <cell r="A11" t="str">
            <v>Boone</v>
          </cell>
          <cell r="B11">
            <v>10</v>
          </cell>
        </row>
        <row r="12">
          <cell r="A12" t="str">
            <v>Buchanan</v>
          </cell>
          <cell r="B12">
            <v>11</v>
          </cell>
        </row>
        <row r="13">
          <cell r="A13" t="str">
            <v>Butler</v>
          </cell>
          <cell r="B13">
            <v>12</v>
          </cell>
        </row>
        <row r="14">
          <cell r="A14" t="str">
            <v>Caldwell</v>
          </cell>
          <cell r="B14">
            <v>13</v>
          </cell>
        </row>
        <row r="15">
          <cell r="A15" t="str">
            <v>Callaway</v>
          </cell>
          <cell r="B15">
            <v>14</v>
          </cell>
        </row>
        <row r="16">
          <cell r="A16" t="str">
            <v>Camden</v>
          </cell>
          <cell r="B16">
            <v>15</v>
          </cell>
        </row>
        <row r="17">
          <cell r="A17" t="str">
            <v>Cape Girardeau</v>
          </cell>
          <cell r="B17">
            <v>16</v>
          </cell>
        </row>
        <row r="18">
          <cell r="A18" t="str">
            <v>Carroll</v>
          </cell>
          <cell r="B18">
            <v>17</v>
          </cell>
        </row>
        <row r="19">
          <cell r="A19" t="str">
            <v>Carter</v>
          </cell>
          <cell r="B19">
            <v>18</v>
          </cell>
        </row>
        <row r="20">
          <cell r="A20" t="str">
            <v>Cass</v>
          </cell>
          <cell r="B20">
            <v>19</v>
          </cell>
        </row>
        <row r="21">
          <cell r="A21" t="str">
            <v>Cedar</v>
          </cell>
          <cell r="B21">
            <v>20</v>
          </cell>
        </row>
        <row r="22">
          <cell r="A22" t="str">
            <v>Chariton</v>
          </cell>
          <cell r="B22">
            <v>21</v>
          </cell>
        </row>
        <row r="23">
          <cell r="A23" t="str">
            <v>Christian</v>
          </cell>
          <cell r="B23">
            <v>22</v>
          </cell>
        </row>
        <row r="24">
          <cell r="A24" t="str">
            <v>Clark</v>
          </cell>
          <cell r="B24">
            <v>23</v>
          </cell>
        </row>
        <row r="25">
          <cell r="A25" t="str">
            <v>Clay</v>
          </cell>
          <cell r="B25">
            <v>24</v>
          </cell>
        </row>
        <row r="26">
          <cell r="A26" t="str">
            <v>Clinton</v>
          </cell>
          <cell r="B26">
            <v>25</v>
          </cell>
        </row>
        <row r="27">
          <cell r="A27" t="str">
            <v>Cole</v>
          </cell>
          <cell r="B27">
            <v>26</v>
          </cell>
        </row>
        <row r="28">
          <cell r="A28" t="str">
            <v>Cooper</v>
          </cell>
          <cell r="B28">
            <v>27</v>
          </cell>
        </row>
        <row r="29">
          <cell r="A29" t="str">
            <v>Crawford</v>
          </cell>
          <cell r="B29">
            <v>28</v>
          </cell>
        </row>
        <row r="30">
          <cell r="A30" t="str">
            <v>Dade</v>
          </cell>
          <cell r="B30">
            <v>29</v>
          </cell>
        </row>
        <row r="31">
          <cell r="A31" t="str">
            <v>Dallas</v>
          </cell>
          <cell r="B31">
            <v>30</v>
          </cell>
        </row>
        <row r="32">
          <cell r="A32" t="str">
            <v>Daviess</v>
          </cell>
          <cell r="B32">
            <v>31</v>
          </cell>
        </row>
        <row r="33">
          <cell r="A33" t="str">
            <v>Dekalb</v>
          </cell>
          <cell r="B33">
            <v>32</v>
          </cell>
        </row>
        <row r="34">
          <cell r="A34" t="str">
            <v>Dent</v>
          </cell>
          <cell r="B34">
            <v>33</v>
          </cell>
        </row>
        <row r="35">
          <cell r="A35" t="str">
            <v>Douglas</v>
          </cell>
          <cell r="B35">
            <v>34</v>
          </cell>
        </row>
        <row r="36">
          <cell r="A36" t="str">
            <v>Dunklin</v>
          </cell>
          <cell r="B36">
            <v>35</v>
          </cell>
        </row>
        <row r="37">
          <cell r="A37" t="str">
            <v>Franklin</v>
          </cell>
          <cell r="B37">
            <v>36</v>
          </cell>
        </row>
        <row r="38">
          <cell r="A38" t="str">
            <v>Gasconade</v>
          </cell>
          <cell r="B38">
            <v>37</v>
          </cell>
        </row>
        <row r="39">
          <cell r="A39" t="str">
            <v>Gentry</v>
          </cell>
          <cell r="B39">
            <v>38</v>
          </cell>
        </row>
        <row r="40">
          <cell r="A40" t="str">
            <v>Greene</v>
          </cell>
          <cell r="B40">
            <v>39</v>
          </cell>
        </row>
        <row r="41">
          <cell r="A41" t="str">
            <v>Grundy</v>
          </cell>
          <cell r="B41">
            <v>40</v>
          </cell>
        </row>
        <row r="42">
          <cell r="A42" t="str">
            <v>Harrison</v>
          </cell>
          <cell r="B42">
            <v>41</v>
          </cell>
        </row>
        <row r="43">
          <cell r="A43" t="str">
            <v>Henry</v>
          </cell>
          <cell r="B43">
            <v>42</v>
          </cell>
        </row>
        <row r="44">
          <cell r="A44" t="str">
            <v>Hickory</v>
          </cell>
          <cell r="B44">
            <v>43</v>
          </cell>
        </row>
        <row r="45">
          <cell r="A45" t="str">
            <v>Holt</v>
          </cell>
          <cell r="B45">
            <v>44</v>
          </cell>
        </row>
        <row r="46">
          <cell r="A46" t="str">
            <v>Howard</v>
          </cell>
          <cell r="B46">
            <v>45</v>
          </cell>
        </row>
        <row r="47">
          <cell r="A47" t="str">
            <v>Howell</v>
          </cell>
          <cell r="B47">
            <v>46</v>
          </cell>
        </row>
        <row r="48">
          <cell r="A48" t="str">
            <v>Iron</v>
          </cell>
          <cell r="B48">
            <v>47</v>
          </cell>
        </row>
        <row r="49">
          <cell r="A49" t="str">
            <v>Jackson</v>
          </cell>
          <cell r="B49">
            <v>48</v>
          </cell>
        </row>
        <row r="50">
          <cell r="A50" t="str">
            <v>Jasper</v>
          </cell>
          <cell r="B50">
            <v>49</v>
          </cell>
        </row>
        <row r="51">
          <cell r="A51" t="str">
            <v>Jefferson</v>
          </cell>
          <cell r="B51">
            <v>50</v>
          </cell>
        </row>
        <row r="52">
          <cell r="A52" t="str">
            <v>Johnson</v>
          </cell>
          <cell r="B52">
            <v>51</v>
          </cell>
        </row>
        <row r="53">
          <cell r="A53" t="str">
            <v>Knox</v>
          </cell>
          <cell r="B53">
            <v>52</v>
          </cell>
        </row>
        <row r="54">
          <cell r="A54" t="str">
            <v>Laclede</v>
          </cell>
          <cell r="B54">
            <v>53</v>
          </cell>
        </row>
        <row r="55">
          <cell r="A55" t="str">
            <v>Lafayette</v>
          </cell>
          <cell r="B55">
            <v>54</v>
          </cell>
        </row>
        <row r="56">
          <cell r="A56" t="str">
            <v>Lawrence</v>
          </cell>
          <cell r="B56">
            <v>55</v>
          </cell>
        </row>
        <row r="57">
          <cell r="A57" t="str">
            <v>Lewis</v>
          </cell>
          <cell r="B57">
            <v>56</v>
          </cell>
        </row>
        <row r="58">
          <cell r="A58" t="str">
            <v>Lincoln</v>
          </cell>
          <cell r="B58">
            <v>57</v>
          </cell>
        </row>
        <row r="59">
          <cell r="A59" t="str">
            <v>Linn</v>
          </cell>
          <cell r="B59">
            <v>58</v>
          </cell>
        </row>
        <row r="60">
          <cell r="A60" t="str">
            <v>Livingston</v>
          </cell>
          <cell r="B60">
            <v>59</v>
          </cell>
        </row>
        <row r="61">
          <cell r="A61" t="str">
            <v>McDonald</v>
          </cell>
          <cell r="B61">
            <v>60</v>
          </cell>
        </row>
        <row r="62">
          <cell r="A62" t="str">
            <v>Macon</v>
          </cell>
          <cell r="B62">
            <v>61</v>
          </cell>
        </row>
        <row r="63">
          <cell r="A63" t="str">
            <v>Madison</v>
          </cell>
          <cell r="B63">
            <v>62</v>
          </cell>
        </row>
        <row r="64">
          <cell r="A64" t="str">
            <v>Maries</v>
          </cell>
          <cell r="B64">
            <v>63</v>
          </cell>
        </row>
        <row r="65">
          <cell r="A65" t="str">
            <v>Marion</v>
          </cell>
          <cell r="B65">
            <v>64</v>
          </cell>
        </row>
        <row r="66">
          <cell r="A66" t="str">
            <v>Mercer</v>
          </cell>
          <cell r="B66">
            <v>65</v>
          </cell>
        </row>
        <row r="67">
          <cell r="A67" t="str">
            <v>Miller</v>
          </cell>
          <cell r="B67">
            <v>66</v>
          </cell>
        </row>
        <row r="68">
          <cell r="A68" t="str">
            <v>Mississippi</v>
          </cell>
          <cell r="B68">
            <v>67</v>
          </cell>
        </row>
        <row r="69">
          <cell r="A69" t="str">
            <v>Moniteau</v>
          </cell>
          <cell r="B69">
            <v>68</v>
          </cell>
        </row>
        <row r="70">
          <cell r="A70" t="str">
            <v>Monroe</v>
          </cell>
          <cell r="B70">
            <v>69</v>
          </cell>
        </row>
        <row r="71">
          <cell r="A71" t="str">
            <v>Montgomery</v>
          </cell>
          <cell r="B71">
            <v>70</v>
          </cell>
        </row>
        <row r="72">
          <cell r="A72" t="str">
            <v>Morgan</v>
          </cell>
          <cell r="B72">
            <v>71</v>
          </cell>
        </row>
        <row r="73">
          <cell r="A73" t="str">
            <v>New Madrid</v>
          </cell>
          <cell r="B73">
            <v>72</v>
          </cell>
        </row>
        <row r="74">
          <cell r="A74" t="str">
            <v>Newton</v>
          </cell>
          <cell r="B74">
            <v>73</v>
          </cell>
        </row>
        <row r="75">
          <cell r="A75" t="str">
            <v>Nodaway</v>
          </cell>
          <cell r="B75">
            <v>74</v>
          </cell>
        </row>
        <row r="76">
          <cell r="A76" t="str">
            <v>Oregon</v>
          </cell>
          <cell r="B76">
            <v>75</v>
          </cell>
        </row>
        <row r="77">
          <cell r="A77" t="str">
            <v>Osage</v>
          </cell>
          <cell r="B77">
            <v>76</v>
          </cell>
        </row>
        <row r="78">
          <cell r="A78" t="str">
            <v>Ozark</v>
          </cell>
          <cell r="B78">
            <v>77</v>
          </cell>
        </row>
        <row r="79">
          <cell r="A79" t="str">
            <v>Pemiscot</v>
          </cell>
          <cell r="B79">
            <v>78</v>
          </cell>
        </row>
        <row r="80">
          <cell r="A80" t="str">
            <v>Perry</v>
          </cell>
          <cell r="B80">
            <v>79</v>
          </cell>
        </row>
        <row r="81">
          <cell r="A81" t="str">
            <v>Pettis</v>
          </cell>
          <cell r="B81">
            <v>80</v>
          </cell>
        </row>
        <row r="82">
          <cell r="A82" t="str">
            <v>Phelps</v>
          </cell>
          <cell r="B82">
            <v>81</v>
          </cell>
        </row>
        <row r="83">
          <cell r="A83" t="str">
            <v>Pike</v>
          </cell>
          <cell r="B83">
            <v>82</v>
          </cell>
        </row>
        <row r="84">
          <cell r="A84" t="str">
            <v>Platte</v>
          </cell>
          <cell r="B84">
            <v>83</v>
          </cell>
        </row>
        <row r="85">
          <cell r="A85" t="str">
            <v>Polk</v>
          </cell>
          <cell r="B85">
            <v>84</v>
          </cell>
        </row>
        <row r="86">
          <cell r="A86" t="str">
            <v>Pulaski</v>
          </cell>
          <cell r="B86">
            <v>85</v>
          </cell>
        </row>
        <row r="87">
          <cell r="A87" t="str">
            <v>Putnam</v>
          </cell>
          <cell r="B87">
            <v>86</v>
          </cell>
        </row>
        <row r="88">
          <cell r="A88" t="str">
            <v>Ralls</v>
          </cell>
          <cell r="B88">
            <v>87</v>
          </cell>
        </row>
        <row r="89">
          <cell r="A89" t="str">
            <v>Randolph</v>
          </cell>
          <cell r="B89">
            <v>88</v>
          </cell>
        </row>
        <row r="90">
          <cell r="A90" t="str">
            <v>Ray</v>
          </cell>
          <cell r="B90">
            <v>89</v>
          </cell>
        </row>
        <row r="91">
          <cell r="A91" t="str">
            <v>Reynolds</v>
          </cell>
          <cell r="B91">
            <v>90</v>
          </cell>
        </row>
        <row r="92">
          <cell r="A92" t="str">
            <v>Ripley</v>
          </cell>
          <cell r="B92">
            <v>91</v>
          </cell>
        </row>
        <row r="93">
          <cell r="A93" t="str">
            <v>St. Charles</v>
          </cell>
          <cell r="B93">
            <v>92</v>
          </cell>
        </row>
        <row r="94">
          <cell r="A94" t="str">
            <v>St. Clair</v>
          </cell>
          <cell r="B94">
            <v>93</v>
          </cell>
        </row>
        <row r="95">
          <cell r="A95" t="str">
            <v>St. Francois</v>
          </cell>
          <cell r="B95">
            <v>94</v>
          </cell>
        </row>
        <row r="96">
          <cell r="A96" t="str">
            <v>Ste. Genevieve</v>
          </cell>
          <cell r="B96">
            <v>95</v>
          </cell>
        </row>
        <row r="97">
          <cell r="A97" t="str">
            <v>St. Louis</v>
          </cell>
          <cell r="B97">
            <v>96</v>
          </cell>
        </row>
        <row r="98">
          <cell r="A98" t="str">
            <v>Saline</v>
          </cell>
          <cell r="B98">
            <v>97</v>
          </cell>
        </row>
        <row r="99">
          <cell r="A99" t="str">
            <v>Schuyler</v>
          </cell>
          <cell r="B99">
            <v>98</v>
          </cell>
        </row>
        <row r="100">
          <cell r="A100" t="str">
            <v>Scotland</v>
          </cell>
          <cell r="B100">
            <v>99</v>
          </cell>
        </row>
        <row r="101">
          <cell r="A101" t="str">
            <v>Scott</v>
          </cell>
          <cell r="B101">
            <v>100</v>
          </cell>
        </row>
        <row r="102">
          <cell r="A102" t="str">
            <v>Shannon</v>
          </cell>
          <cell r="B102">
            <v>101</v>
          </cell>
        </row>
        <row r="103">
          <cell r="A103" t="str">
            <v>Shelby</v>
          </cell>
          <cell r="B103">
            <v>102</v>
          </cell>
        </row>
        <row r="104">
          <cell r="A104" t="str">
            <v>Stoddard</v>
          </cell>
          <cell r="B104">
            <v>103</v>
          </cell>
        </row>
        <row r="105">
          <cell r="A105" t="str">
            <v>Stone</v>
          </cell>
          <cell r="B105">
            <v>104</v>
          </cell>
        </row>
        <row r="106">
          <cell r="A106" t="str">
            <v>Sullivan</v>
          </cell>
          <cell r="B106">
            <v>105</v>
          </cell>
        </row>
        <row r="107">
          <cell r="A107" t="str">
            <v>Taney</v>
          </cell>
          <cell r="B107">
            <v>106</v>
          </cell>
        </row>
        <row r="108">
          <cell r="A108" t="str">
            <v>Texas</v>
          </cell>
          <cell r="B108">
            <v>107</v>
          </cell>
        </row>
        <row r="109">
          <cell r="A109" t="str">
            <v>Vernon</v>
          </cell>
          <cell r="B109">
            <v>108</v>
          </cell>
        </row>
        <row r="110">
          <cell r="A110" t="str">
            <v>Warren</v>
          </cell>
          <cell r="B110">
            <v>109</v>
          </cell>
        </row>
        <row r="111">
          <cell r="A111" t="str">
            <v>Washington</v>
          </cell>
          <cell r="B111">
            <v>110</v>
          </cell>
        </row>
        <row r="112">
          <cell r="A112" t="str">
            <v>Wayne</v>
          </cell>
          <cell r="B112">
            <v>111</v>
          </cell>
        </row>
        <row r="113">
          <cell r="A113" t="str">
            <v>Webster</v>
          </cell>
          <cell r="B113">
            <v>112</v>
          </cell>
        </row>
        <row r="114">
          <cell r="A114" t="str">
            <v>Worth</v>
          </cell>
          <cell r="B114">
            <v>113</v>
          </cell>
        </row>
        <row r="115">
          <cell r="A115" t="str">
            <v>Wright</v>
          </cell>
          <cell r="B115">
            <v>114</v>
          </cell>
        </row>
        <row r="116">
          <cell r="A116" t="str">
            <v>St. Louis City</v>
          </cell>
          <cell r="B116">
            <v>115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07"/>
  <sheetViews>
    <sheetView showGridLines="0" showRowColHeaders="0" showRuler="0" zoomScaleNormal="100" zoomScalePageLayoutView="150" workbookViewId="0">
      <selection activeCell="BP5" sqref="BP5:BW7"/>
    </sheetView>
  </sheetViews>
  <sheetFormatPr defaultColWidth="0" defaultRowHeight="7.15" customHeight="1" zeroHeight="1" x14ac:dyDescent="0.2"/>
  <cols>
    <col min="1" max="77" width="1.28515625" style="131" customWidth="1"/>
    <col min="78" max="80" width="1.28515625" style="131" hidden="1" customWidth="1"/>
    <col min="81" max="81" width="5" style="131" hidden="1" customWidth="1"/>
    <col min="82" max="88" width="0" style="131" hidden="1" customWidth="1"/>
    <col min="89" max="16384" width="1.28515625" style="131" hidden="1"/>
  </cols>
  <sheetData>
    <row r="1" spans="1:88" ht="7.15" customHeight="1" thickTop="1" x14ac:dyDescent="0.25">
      <c r="A1" s="125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8"/>
      <c r="BQ1" s="129"/>
      <c r="BR1" s="129"/>
      <c r="BS1" s="129"/>
      <c r="BT1" s="129"/>
      <c r="BU1" s="129"/>
      <c r="BV1" s="129"/>
      <c r="BW1" s="129"/>
      <c r="BX1" s="130"/>
      <c r="BY1" s="123"/>
    </row>
    <row r="2" spans="1:88" ht="7.15" customHeight="1" x14ac:dyDescent="0.25">
      <c r="A2" s="132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68">
        <v>2026</v>
      </c>
      <c r="BQ2" s="168"/>
      <c r="BR2" s="168"/>
      <c r="BS2" s="168"/>
      <c r="BT2" s="168"/>
      <c r="BU2" s="168"/>
      <c r="BV2" s="168"/>
      <c r="BW2" s="168"/>
      <c r="BX2" s="134"/>
      <c r="BY2" s="123"/>
      <c r="CC2" s="131">
        <v>2017</v>
      </c>
      <c r="CD2" s="123"/>
      <c r="CE2" s="123"/>
      <c r="CF2" s="123"/>
      <c r="CG2" s="123"/>
      <c r="CH2" s="123"/>
      <c r="CI2" s="123"/>
      <c r="CJ2" s="123"/>
    </row>
    <row r="3" spans="1:88" ht="7.15" customHeight="1" x14ac:dyDescent="0.25">
      <c r="A3" s="135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24"/>
      <c r="R3" s="124"/>
      <c r="S3" s="124"/>
      <c r="T3" s="124"/>
      <c r="U3" s="124"/>
      <c r="V3" s="124"/>
      <c r="W3" s="124"/>
      <c r="X3" s="124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68"/>
      <c r="BQ3" s="168"/>
      <c r="BR3" s="168"/>
      <c r="BS3" s="168"/>
      <c r="BT3" s="168"/>
      <c r="BU3" s="168"/>
      <c r="BV3" s="168"/>
      <c r="BW3" s="168"/>
      <c r="BX3" s="134"/>
      <c r="BY3" s="123"/>
      <c r="CC3" s="131">
        <v>2018</v>
      </c>
      <c r="CD3" s="123"/>
      <c r="CE3" s="123"/>
      <c r="CF3" s="123"/>
      <c r="CG3" s="123"/>
      <c r="CH3" s="123"/>
      <c r="CI3" s="123"/>
      <c r="CJ3" s="123"/>
    </row>
    <row r="4" spans="1:88" ht="7.15" customHeight="1" x14ac:dyDescent="0.25">
      <c r="A4" s="132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68"/>
      <c r="BQ4" s="168"/>
      <c r="BR4" s="168"/>
      <c r="BS4" s="168"/>
      <c r="BT4" s="168"/>
      <c r="BU4" s="168"/>
      <c r="BV4" s="168"/>
      <c r="BW4" s="168"/>
      <c r="BX4" s="134"/>
      <c r="BY4" s="123"/>
      <c r="CC4" s="131">
        <v>2019</v>
      </c>
      <c r="CD4" s="123"/>
      <c r="CE4" s="123"/>
      <c r="CF4" s="123"/>
      <c r="CG4" s="123"/>
      <c r="CH4" s="123"/>
      <c r="CI4" s="123"/>
      <c r="CJ4" s="123"/>
    </row>
    <row r="5" spans="1:88" ht="7.15" customHeight="1" x14ac:dyDescent="0.25">
      <c r="A5" s="132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3"/>
      <c r="BK5" s="133"/>
      <c r="BL5" s="133"/>
      <c r="BM5" s="133"/>
      <c r="BN5" s="133"/>
      <c r="BO5" s="133"/>
      <c r="BP5" s="169" t="s">
        <v>316</v>
      </c>
      <c r="BQ5" s="170"/>
      <c r="BR5" s="170"/>
      <c r="BS5" s="170"/>
      <c r="BT5" s="170"/>
      <c r="BU5" s="170"/>
      <c r="BV5" s="170"/>
      <c r="BW5" s="170"/>
      <c r="BX5" s="137"/>
      <c r="BY5" s="123"/>
      <c r="CC5" s="131">
        <v>2020</v>
      </c>
      <c r="CD5" s="123"/>
      <c r="CE5" s="123"/>
      <c r="CF5" s="123"/>
      <c r="CG5" s="123"/>
      <c r="CH5" s="123"/>
      <c r="CI5" s="123"/>
      <c r="CJ5" s="123"/>
    </row>
    <row r="6" spans="1:88" ht="7.15" customHeight="1" x14ac:dyDescent="0.25">
      <c r="A6" s="132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170"/>
      <c r="BQ6" s="170"/>
      <c r="BR6" s="170"/>
      <c r="BS6" s="170"/>
      <c r="BT6" s="170"/>
      <c r="BU6" s="170"/>
      <c r="BV6" s="170"/>
      <c r="BW6" s="170"/>
      <c r="BX6" s="137"/>
      <c r="BY6" s="123"/>
      <c r="CC6" s="131">
        <v>2021</v>
      </c>
      <c r="CD6" s="123"/>
      <c r="CE6" s="123"/>
      <c r="CF6" s="123"/>
      <c r="CG6" s="123"/>
      <c r="CH6" s="123"/>
      <c r="CI6" s="123"/>
      <c r="CJ6" s="123"/>
    </row>
    <row r="7" spans="1:88" ht="7.15" customHeight="1" x14ac:dyDescent="0.25">
      <c r="A7" s="132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70"/>
      <c r="BQ7" s="170"/>
      <c r="BR7" s="170"/>
      <c r="BS7" s="170"/>
      <c r="BT7" s="170"/>
      <c r="BU7" s="170"/>
      <c r="BV7" s="170"/>
      <c r="BW7" s="170"/>
      <c r="BX7" s="137"/>
      <c r="BY7" s="123"/>
      <c r="CC7" s="131">
        <v>2022</v>
      </c>
      <c r="CD7" s="123"/>
      <c r="CE7" s="123"/>
      <c r="CF7" s="123"/>
      <c r="CG7" s="123"/>
      <c r="CH7" s="123"/>
      <c r="CI7" s="123"/>
      <c r="CJ7" s="123"/>
    </row>
    <row r="8" spans="1:88" ht="7.15" customHeight="1" x14ac:dyDescent="0.25">
      <c r="A8" s="132"/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8"/>
      <c r="BY8" s="123"/>
      <c r="CC8" s="131">
        <v>2023</v>
      </c>
      <c r="CD8" s="123"/>
      <c r="CE8" s="123"/>
      <c r="CF8" s="123"/>
      <c r="CG8" s="123"/>
      <c r="CH8" s="123"/>
      <c r="CI8" s="123"/>
      <c r="CJ8" s="123"/>
    </row>
    <row r="9" spans="1:88" ht="7.15" customHeight="1" x14ac:dyDescent="0.25">
      <c r="A9" s="132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3"/>
      <c r="BR9" s="133"/>
      <c r="BS9" s="133"/>
      <c r="BT9" s="133"/>
      <c r="BU9" s="133"/>
      <c r="BV9" s="133"/>
      <c r="BW9" s="133"/>
      <c r="BX9" s="138"/>
      <c r="BY9" s="123"/>
      <c r="CC9" s="131">
        <v>2024</v>
      </c>
      <c r="CD9" s="123"/>
      <c r="CE9" s="123"/>
      <c r="CF9" s="123"/>
      <c r="CG9" s="123"/>
      <c r="CH9" s="123"/>
      <c r="CI9" s="123"/>
      <c r="CJ9" s="123"/>
    </row>
    <row r="10" spans="1:88" ht="7.15" customHeight="1" x14ac:dyDescent="0.25">
      <c r="A10" s="132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/>
      <c r="BA10" s="133"/>
      <c r="BB10" s="133"/>
      <c r="BC10" s="133"/>
      <c r="BD10" s="133"/>
      <c r="BE10" s="133"/>
      <c r="BF10" s="133"/>
      <c r="BG10" s="133"/>
      <c r="BH10" s="133"/>
      <c r="BI10" s="133"/>
      <c r="BJ10" s="133"/>
      <c r="BK10" s="133"/>
      <c r="BL10" s="133"/>
      <c r="BM10" s="133"/>
      <c r="BN10" s="133"/>
      <c r="BO10" s="133"/>
      <c r="BP10" s="133"/>
      <c r="BQ10" s="133"/>
      <c r="BR10" s="133"/>
      <c r="BS10" s="133"/>
      <c r="BT10" s="133"/>
      <c r="BU10" s="133"/>
      <c r="BV10" s="133"/>
      <c r="BW10" s="133"/>
      <c r="BX10" s="138"/>
      <c r="BY10" s="123"/>
      <c r="CC10" s="131">
        <v>2025</v>
      </c>
      <c r="CD10" s="123"/>
      <c r="CE10" s="123"/>
      <c r="CF10" s="123"/>
      <c r="CG10" s="123"/>
      <c r="CH10" s="123"/>
      <c r="CI10" s="123"/>
      <c r="CJ10" s="123"/>
    </row>
    <row r="11" spans="1:88" ht="7.15" customHeight="1" x14ac:dyDescent="0.25">
      <c r="A11" s="132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3"/>
      <c r="AO11" s="133"/>
      <c r="AP11" s="133"/>
      <c r="AQ11" s="133"/>
      <c r="AR11" s="133"/>
      <c r="AS11" s="133"/>
      <c r="AT11" s="133"/>
      <c r="AU11" s="133"/>
      <c r="AV11" s="133"/>
      <c r="AW11" s="133"/>
      <c r="AX11" s="133"/>
      <c r="AY11" s="133"/>
      <c r="AZ11" s="133"/>
      <c r="BA11" s="133"/>
      <c r="BB11" s="133"/>
      <c r="BC11" s="133"/>
      <c r="BD11" s="133"/>
      <c r="BE11" s="133"/>
      <c r="BF11" s="133"/>
      <c r="BG11" s="133"/>
      <c r="BH11" s="133"/>
      <c r="BI11" s="133"/>
      <c r="BJ11" s="133"/>
      <c r="BK11" s="133"/>
      <c r="BL11" s="133"/>
      <c r="BM11" s="133"/>
      <c r="BN11" s="133"/>
      <c r="BO11" s="133"/>
      <c r="BP11" s="133"/>
      <c r="BQ11" s="133"/>
      <c r="BR11" s="133"/>
      <c r="BS11" s="133"/>
      <c r="BT11" s="133"/>
      <c r="BU11" s="133"/>
      <c r="BV11" s="133"/>
      <c r="BW11" s="133"/>
      <c r="BX11" s="138"/>
      <c r="BY11" s="123"/>
      <c r="CC11" s="131">
        <v>2026</v>
      </c>
      <c r="CD11" s="123"/>
      <c r="CE11" s="123"/>
      <c r="CF11" s="123"/>
      <c r="CG11" s="123"/>
      <c r="CH11" s="123"/>
      <c r="CI11" s="123"/>
      <c r="CJ11" s="123"/>
    </row>
    <row r="12" spans="1:88" ht="7.15" customHeight="1" x14ac:dyDescent="0.25">
      <c r="A12" s="132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3"/>
      <c r="BQ12" s="133"/>
      <c r="BR12" s="133"/>
      <c r="BS12" s="133"/>
      <c r="BT12" s="133"/>
      <c r="BU12" s="133"/>
      <c r="BV12" s="133"/>
      <c r="BW12" s="133"/>
      <c r="BX12" s="138"/>
      <c r="BY12" s="123"/>
      <c r="CD12" s="123"/>
      <c r="CE12" s="123"/>
      <c r="CF12" s="123"/>
      <c r="CG12" s="123"/>
      <c r="CH12" s="123"/>
      <c r="CI12" s="123"/>
      <c r="CJ12" s="123"/>
    </row>
    <row r="13" spans="1:88" ht="7.15" customHeight="1" x14ac:dyDescent="0.25">
      <c r="A13" s="132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133"/>
      <c r="BR13" s="133"/>
      <c r="BS13" s="133"/>
      <c r="BT13" s="133"/>
      <c r="BU13" s="133"/>
      <c r="BV13" s="133"/>
      <c r="BW13" s="133"/>
      <c r="BX13" s="138"/>
      <c r="BY13" s="123"/>
      <c r="CD13" s="123"/>
      <c r="CE13" s="123"/>
      <c r="CF13" s="123"/>
      <c r="CG13" s="123"/>
      <c r="CH13" s="123"/>
      <c r="CI13" s="123"/>
      <c r="CJ13" s="123"/>
    </row>
    <row r="14" spans="1:88" ht="7.15" customHeight="1" x14ac:dyDescent="0.25">
      <c r="A14" s="132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3"/>
      <c r="BH14" s="133"/>
      <c r="BI14" s="133"/>
      <c r="BJ14" s="133"/>
      <c r="BK14" s="133"/>
      <c r="BL14" s="133"/>
      <c r="BM14" s="133"/>
      <c r="BN14" s="133"/>
      <c r="BO14" s="133"/>
      <c r="BP14" s="133"/>
      <c r="BQ14" s="133"/>
      <c r="BR14" s="133"/>
      <c r="BS14" s="133"/>
      <c r="BT14" s="133"/>
      <c r="BU14" s="133"/>
      <c r="BV14" s="133"/>
      <c r="BW14" s="133"/>
      <c r="BX14" s="138"/>
      <c r="BY14" s="123"/>
      <c r="CD14" s="123"/>
      <c r="CE14" s="123"/>
      <c r="CF14" s="123"/>
      <c r="CG14" s="123"/>
      <c r="CH14" s="123"/>
      <c r="CI14" s="123"/>
      <c r="CJ14" s="123"/>
    </row>
    <row r="15" spans="1:88" ht="7.15" customHeight="1" x14ac:dyDescent="0.25">
      <c r="A15" s="132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8"/>
      <c r="BY15" s="123"/>
      <c r="CD15" s="123"/>
      <c r="CE15" s="123"/>
      <c r="CF15" s="123"/>
      <c r="CG15" s="123"/>
      <c r="CH15" s="123"/>
      <c r="CI15" s="123"/>
      <c r="CJ15" s="123"/>
    </row>
    <row r="16" spans="1:88" ht="7.15" customHeight="1" x14ac:dyDescent="0.25">
      <c r="A16" s="132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3"/>
      <c r="AP16" s="133"/>
      <c r="AQ16" s="133"/>
      <c r="AR16" s="133"/>
      <c r="AS16" s="133"/>
      <c r="AT16" s="133"/>
      <c r="AU16" s="133"/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3"/>
      <c r="BS16" s="133"/>
      <c r="BT16" s="133"/>
      <c r="BU16" s="133"/>
      <c r="BV16" s="133"/>
      <c r="BW16" s="133"/>
      <c r="BX16" s="138"/>
      <c r="BY16" s="123"/>
      <c r="CD16" s="123"/>
      <c r="CE16" s="123"/>
      <c r="CF16" s="123"/>
      <c r="CG16" s="123"/>
      <c r="CH16" s="123"/>
      <c r="CI16" s="123"/>
      <c r="CJ16" s="123"/>
    </row>
    <row r="17" spans="1:77" ht="7.15" customHeight="1" x14ac:dyDescent="0.25">
      <c r="A17" s="171" t="s">
        <v>339</v>
      </c>
      <c r="B17" s="172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66"/>
      <c r="BY17" s="123"/>
    </row>
    <row r="18" spans="1:77" ht="7.15" customHeight="1" x14ac:dyDescent="0.25">
      <c r="A18" s="167"/>
      <c r="B18" s="172"/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66"/>
      <c r="BY18" s="123"/>
    </row>
    <row r="19" spans="1:77" ht="7.15" customHeight="1" x14ac:dyDescent="0.25">
      <c r="A19" s="167"/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66"/>
      <c r="BY19" s="123"/>
    </row>
    <row r="20" spans="1:77" ht="7.15" customHeight="1" x14ac:dyDescent="0.25">
      <c r="A20" s="167"/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66"/>
      <c r="BY20" s="123"/>
    </row>
    <row r="21" spans="1:77" ht="7.15" customHeight="1" x14ac:dyDescent="0.25">
      <c r="A21" s="167"/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66"/>
      <c r="BY21" s="123"/>
    </row>
    <row r="22" spans="1:77" ht="7.15" customHeight="1" x14ac:dyDescent="0.25">
      <c r="A22" s="167"/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2"/>
      <c r="BA22" s="172"/>
      <c r="BB22" s="172"/>
      <c r="BC22" s="172"/>
      <c r="BD22" s="172"/>
      <c r="BE22" s="172"/>
      <c r="BF22" s="172"/>
      <c r="BG22" s="172"/>
      <c r="BH22" s="172"/>
      <c r="BI22" s="172"/>
      <c r="BJ22" s="172"/>
      <c r="BK22" s="172"/>
      <c r="BL22" s="172"/>
      <c r="BM22" s="172"/>
      <c r="BN22" s="172"/>
      <c r="BO22" s="172"/>
      <c r="BP22" s="172"/>
      <c r="BQ22" s="172"/>
      <c r="BR22" s="172"/>
      <c r="BS22" s="172"/>
      <c r="BT22" s="172"/>
      <c r="BU22" s="172"/>
      <c r="BV22" s="172"/>
      <c r="BW22" s="172"/>
      <c r="BX22" s="166"/>
      <c r="BY22" s="123"/>
    </row>
    <row r="23" spans="1:77" ht="7.15" customHeight="1" x14ac:dyDescent="0.25">
      <c r="A23" s="167"/>
      <c r="B23" s="17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2"/>
      <c r="AT23" s="172"/>
      <c r="AU23" s="172"/>
      <c r="AV23" s="172"/>
      <c r="AW23" s="172"/>
      <c r="AX23" s="172"/>
      <c r="AY23" s="172"/>
      <c r="AZ23" s="172"/>
      <c r="BA23" s="172"/>
      <c r="BB23" s="172"/>
      <c r="BC23" s="172"/>
      <c r="BD23" s="172"/>
      <c r="BE23" s="172"/>
      <c r="BF23" s="172"/>
      <c r="BG23" s="172"/>
      <c r="BH23" s="172"/>
      <c r="BI23" s="172"/>
      <c r="BJ23" s="172"/>
      <c r="BK23" s="172"/>
      <c r="BL23" s="172"/>
      <c r="BM23" s="172"/>
      <c r="BN23" s="172"/>
      <c r="BO23" s="172"/>
      <c r="BP23" s="172"/>
      <c r="BQ23" s="172"/>
      <c r="BR23" s="172"/>
      <c r="BS23" s="172"/>
      <c r="BT23" s="172"/>
      <c r="BU23" s="172"/>
      <c r="BV23" s="172"/>
      <c r="BW23" s="172"/>
      <c r="BX23" s="166"/>
      <c r="BY23" s="123"/>
    </row>
    <row r="24" spans="1:77" ht="7.15" customHeight="1" x14ac:dyDescent="0.25">
      <c r="A24" s="167"/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72"/>
      <c r="BN24" s="172"/>
      <c r="BO24" s="172"/>
      <c r="BP24" s="172"/>
      <c r="BQ24" s="172"/>
      <c r="BR24" s="172"/>
      <c r="BS24" s="172"/>
      <c r="BT24" s="172"/>
      <c r="BU24" s="172"/>
      <c r="BV24" s="172"/>
      <c r="BW24" s="172"/>
      <c r="BX24" s="166"/>
      <c r="BY24" s="123"/>
    </row>
    <row r="25" spans="1:77" ht="7.15" customHeight="1" x14ac:dyDescent="0.25">
      <c r="A25" s="167"/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172"/>
      <c r="BN25" s="172"/>
      <c r="BO25" s="172"/>
      <c r="BP25" s="172"/>
      <c r="BQ25" s="172"/>
      <c r="BR25" s="172"/>
      <c r="BS25" s="172"/>
      <c r="BT25" s="172"/>
      <c r="BU25" s="172"/>
      <c r="BV25" s="172"/>
      <c r="BW25" s="172"/>
      <c r="BX25" s="166"/>
      <c r="BY25" s="123"/>
    </row>
    <row r="26" spans="1:77" ht="7.15" customHeight="1" x14ac:dyDescent="0.25">
      <c r="A26" s="167"/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2"/>
      <c r="BN26" s="172"/>
      <c r="BO26" s="172"/>
      <c r="BP26" s="172"/>
      <c r="BQ26" s="172"/>
      <c r="BR26" s="172"/>
      <c r="BS26" s="172"/>
      <c r="BT26" s="172"/>
      <c r="BU26" s="172"/>
      <c r="BV26" s="172"/>
      <c r="BW26" s="172"/>
      <c r="BX26" s="166"/>
      <c r="BY26" s="123"/>
    </row>
    <row r="27" spans="1:77" ht="7.15" customHeight="1" x14ac:dyDescent="0.25">
      <c r="A27" s="167"/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72"/>
      <c r="BN27" s="172"/>
      <c r="BO27" s="172"/>
      <c r="BP27" s="172"/>
      <c r="BQ27" s="172"/>
      <c r="BR27" s="172"/>
      <c r="BS27" s="172"/>
      <c r="BT27" s="172"/>
      <c r="BU27" s="172"/>
      <c r="BV27" s="172"/>
      <c r="BW27" s="172"/>
      <c r="BX27" s="166"/>
      <c r="BY27" s="123"/>
    </row>
    <row r="28" spans="1:77" ht="7.15" customHeight="1" x14ac:dyDescent="0.25">
      <c r="A28" s="167"/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2"/>
      <c r="BN28" s="172"/>
      <c r="BO28" s="172"/>
      <c r="BP28" s="172"/>
      <c r="BQ28" s="172"/>
      <c r="BR28" s="172"/>
      <c r="BS28" s="172"/>
      <c r="BT28" s="172"/>
      <c r="BU28" s="172"/>
      <c r="BV28" s="172"/>
      <c r="BW28" s="172"/>
      <c r="BX28" s="166"/>
      <c r="BY28" s="123"/>
    </row>
    <row r="29" spans="1:77" ht="7.15" customHeight="1" x14ac:dyDescent="0.25">
      <c r="A29" s="167"/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172"/>
      <c r="AT29" s="172"/>
      <c r="AU29" s="172"/>
      <c r="AV29" s="172"/>
      <c r="AW29" s="172"/>
      <c r="AX29" s="172"/>
      <c r="AY29" s="172"/>
      <c r="AZ29" s="172"/>
      <c r="BA29" s="172"/>
      <c r="BB29" s="172"/>
      <c r="BC29" s="172"/>
      <c r="BD29" s="172"/>
      <c r="BE29" s="172"/>
      <c r="BF29" s="172"/>
      <c r="BG29" s="172"/>
      <c r="BH29" s="172"/>
      <c r="BI29" s="172"/>
      <c r="BJ29" s="172"/>
      <c r="BK29" s="172"/>
      <c r="BL29" s="172"/>
      <c r="BM29" s="172"/>
      <c r="BN29" s="172"/>
      <c r="BO29" s="172"/>
      <c r="BP29" s="172"/>
      <c r="BQ29" s="172"/>
      <c r="BR29" s="172"/>
      <c r="BS29" s="172"/>
      <c r="BT29" s="172"/>
      <c r="BU29" s="172"/>
      <c r="BV29" s="172"/>
      <c r="BW29" s="172"/>
      <c r="BX29" s="166"/>
      <c r="BY29" s="123"/>
    </row>
    <row r="30" spans="1:77" ht="7.15" customHeight="1" x14ac:dyDescent="0.2">
      <c r="A30" s="139"/>
      <c r="BX30" s="138"/>
    </row>
    <row r="31" spans="1:77" ht="7.15" customHeight="1" x14ac:dyDescent="0.2">
      <c r="A31" s="139"/>
      <c r="BX31" s="138"/>
    </row>
    <row r="32" spans="1:77" ht="7.15" customHeight="1" x14ac:dyDescent="0.2">
      <c r="A32" s="139"/>
      <c r="BX32" s="138"/>
    </row>
    <row r="33" spans="1:77" ht="7.15" customHeight="1" x14ac:dyDescent="0.2">
      <c r="A33" s="139"/>
      <c r="BX33" s="138"/>
    </row>
    <row r="34" spans="1:77" ht="7.15" customHeight="1" x14ac:dyDescent="0.2">
      <c r="A34" s="139"/>
      <c r="BX34" s="138"/>
    </row>
    <row r="35" spans="1:77" ht="7.15" customHeight="1" x14ac:dyDescent="0.2">
      <c r="A35" s="139"/>
      <c r="BX35" s="138"/>
    </row>
    <row r="36" spans="1:77" ht="7.15" customHeight="1" x14ac:dyDescent="0.2">
      <c r="A36" s="139"/>
      <c r="H36" s="173" t="s">
        <v>3</v>
      </c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5"/>
      <c r="AM36" s="179" t="s">
        <v>317</v>
      </c>
      <c r="AN36" s="180"/>
      <c r="AO36" s="180"/>
      <c r="AP36" s="180"/>
      <c r="AQ36" s="180"/>
      <c r="AR36" s="180"/>
      <c r="AS36" s="180"/>
      <c r="AT36" s="180"/>
      <c r="AU36" s="180"/>
      <c r="AV36" s="180"/>
      <c r="AW36" s="180"/>
      <c r="AX36" s="180"/>
      <c r="AY36" s="180"/>
      <c r="AZ36" s="180"/>
      <c r="BA36" s="180"/>
      <c r="BB36" s="180"/>
      <c r="BC36" s="180"/>
      <c r="BD36" s="180"/>
      <c r="BE36" s="180"/>
      <c r="BF36" s="180"/>
      <c r="BG36" s="180"/>
      <c r="BH36" s="180"/>
      <c r="BI36" s="180"/>
      <c r="BJ36" s="180"/>
      <c r="BK36" s="180"/>
      <c r="BL36" s="180"/>
      <c r="BM36" s="180"/>
      <c r="BN36" s="180"/>
      <c r="BO36" s="180"/>
      <c r="BP36" s="180"/>
      <c r="BQ36" s="181"/>
      <c r="BX36" s="138"/>
    </row>
    <row r="37" spans="1:77" ht="7.15" customHeight="1" x14ac:dyDescent="0.2">
      <c r="A37" s="139"/>
      <c r="H37" s="176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7"/>
      <c r="AK37" s="177"/>
      <c r="AL37" s="178"/>
      <c r="AM37" s="182"/>
      <c r="AN37" s="183"/>
      <c r="AO37" s="183"/>
      <c r="AP37" s="183"/>
      <c r="AQ37" s="183"/>
      <c r="AR37" s="183"/>
      <c r="AS37" s="183"/>
      <c r="AT37" s="183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3"/>
      <c r="BJ37" s="183"/>
      <c r="BK37" s="183"/>
      <c r="BL37" s="183"/>
      <c r="BM37" s="183"/>
      <c r="BN37" s="183"/>
      <c r="BO37" s="183"/>
      <c r="BP37" s="183"/>
      <c r="BQ37" s="184"/>
      <c r="BX37" s="138"/>
    </row>
    <row r="38" spans="1:77" ht="7.15" customHeight="1" x14ac:dyDescent="0.2">
      <c r="A38" s="139"/>
      <c r="H38" s="185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6"/>
      <c r="AG38" s="186"/>
      <c r="AH38" s="186"/>
      <c r="AI38" s="186"/>
      <c r="AJ38" s="186"/>
      <c r="AK38" s="186"/>
      <c r="AL38" s="187"/>
      <c r="AM38" s="194" t="str">
        <f>IF(H38="","",VLOOKUP(H38,Company_Name!A2:B20,2,FALSE))</f>
        <v/>
      </c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194"/>
      <c r="BA38" s="194"/>
      <c r="BB38" s="194"/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4"/>
      <c r="BN38" s="194"/>
      <c r="BO38" s="194"/>
      <c r="BP38" s="194"/>
      <c r="BQ38" s="195"/>
      <c r="BX38" s="138"/>
    </row>
    <row r="39" spans="1:77" ht="7.15" customHeight="1" x14ac:dyDescent="0.2">
      <c r="A39" s="139"/>
      <c r="H39" s="188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90"/>
      <c r="AM39" s="194"/>
      <c r="AN39" s="194"/>
      <c r="AO39" s="194"/>
      <c r="AP39" s="194"/>
      <c r="AQ39" s="194"/>
      <c r="AR39" s="194"/>
      <c r="AS39" s="194"/>
      <c r="AT39" s="194"/>
      <c r="AU39" s="194"/>
      <c r="AV39" s="194"/>
      <c r="AW39" s="194"/>
      <c r="AX39" s="194"/>
      <c r="AY39" s="194"/>
      <c r="AZ39" s="194"/>
      <c r="BA39" s="194"/>
      <c r="BB39" s="194"/>
      <c r="BC39" s="194"/>
      <c r="BD39" s="194"/>
      <c r="BE39" s="194"/>
      <c r="BF39" s="194"/>
      <c r="BG39" s="194"/>
      <c r="BH39" s="194"/>
      <c r="BI39" s="194"/>
      <c r="BJ39" s="194"/>
      <c r="BK39" s="194"/>
      <c r="BL39" s="194"/>
      <c r="BM39" s="194"/>
      <c r="BN39" s="194"/>
      <c r="BO39" s="194"/>
      <c r="BP39" s="194"/>
      <c r="BQ39" s="195"/>
      <c r="BX39" s="138"/>
    </row>
    <row r="40" spans="1:77" ht="7.15" customHeight="1" x14ac:dyDescent="0.2">
      <c r="A40" s="139"/>
      <c r="H40" s="191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3"/>
      <c r="AM40" s="196"/>
      <c r="AN40" s="196"/>
      <c r="AO40" s="196"/>
      <c r="AP40" s="196"/>
      <c r="AQ40" s="196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6"/>
      <c r="BC40" s="196"/>
      <c r="BD40" s="196"/>
      <c r="BE40" s="196"/>
      <c r="BF40" s="196"/>
      <c r="BG40" s="196"/>
      <c r="BH40" s="196"/>
      <c r="BI40" s="196"/>
      <c r="BJ40" s="196"/>
      <c r="BK40" s="196"/>
      <c r="BL40" s="196"/>
      <c r="BM40" s="196"/>
      <c r="BN40" s="196"/>
      <c r="BO40" s="196"/>
      <c r="BP40" s="196"/>
      <c r="BQ40" s="197"/>
      <c r="BX40" s="138"/>
    </row>
    <row r="41" spans="1:77" ht="7.15" customHeight="1" x14ac:dyDescent="0.2">
      <c r="A41" s="139"/>
      <c r="BX41" s="138"/>
    </row>
    <row r="42" spans="1:77" ht="7.15" customHeight="1" x14ac:dyDescent="0.2">
      <c r="A42" s="139"/>
      <c r="BX42" s="138"/>
    </row>
    <row r="43" spans="1:77" ht="7.15" customHeight="1" x14ac:dyDescent="0.25">
      <c r="A43" s="140"/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60" t="s">
        <v>318</v>
      </c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2">
        <f>$BP$2-1</f>
        <v>2025</v>
      </c>
      <c r="AY43" s="163"/>
      <c r="AZ43" s="163"/>
      <c r="BA43" s="163"/>
      <c r="BB43" s="163"/>
      <c r="BC43" s="163"/>
      <c r="BD43" s="163"/>
      <c r="BE43" s="163"/>
      <c r="BF43" s="163"/>
      <c r="BG43" s="163"/>
      <c r="BR43" s="141"/>
      <c r="BS43" s="141"/>
      <c r="BT43" s="141"/>
      <c r="BU43" s="141"/>
      <c r="BV43" s="141"/>
      <c r="BW43" s="141"/>
      <c r="BX43" s="142"/>
      <c r="BY43" s="123"/>
    </row>
    <row r="44" spans="1:77" ht="7.15" customHeight="1" x14ac:dyDescent="0.25">
      <c r="A44" s="143"/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3"/>
      <c r="AY44" s="163"/>
      <c r="AZ44" s="163"/>
      <c r="BA44" s="163"/>
      <c r="BB44" s="163"/>
      <c r="BC44" s="163"/>
      <c r="BD44" s="163"/>
      <c r="BE44" s="163"/>
      <c r="BF44" s="163"/>
      <c r="BG44" s="163"/>
      <c r="BR44" s="141"/>
      <c r="BS44" s="141"/>
      <c r="BT44" s="141"/>
      <c r="BU44" s="141"/>
      <c r="BV44" s="141"/>
      <c r="BW44" s="141"/>
      <c r="BX44" s="142"/>
      <c r="BY44" s="123"/>
    </row>
    <row r="45" spans="1:77" ht="7.15" customHeight="1" x14ac:dyDescent="0.25">
      <c r="A45" s="144"/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5"/>
      <c r="BJ45" s="145"/>
      <c r="BK45" s="145"/>
      <c r="BL45" s="145"/>
      <c r="BM45" s="145"/>
      <c r="BN45" s="145"/>
      <c r="BO45" s="145"/>
      <c r="BP45" s="145"/>
      <c r="BQ45" s="145"/>
      <c r="BR45" s="145"/>
      <c r="BS45" s="145"/>
      <c r="BT45" s="145"/>
      <c r="BU45" s="145"/>
      <c r="BV45" s="145"/>
      <c r="BW45" s="145"/>
      <c r="BX45" s="146"/>
      <c r="BY45" s="123"/>
    </row>
    <row r="46" spans="1:77" ht="7.15" customHeight="1" x14ac:dyDescent="0.25">
      <c r="A46" s="144"/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45"/>
      <c r="BN46" s="145"/>
      <c r="BO46" s="145"/>
      <c r="BP46" s="145"/>
      <c r="BQ46" s="145"/>
      <c r="BR46" s="145"/>
      <c r="BS46" s="145"/>
      <c r="BT46" s="145"/>
      <c r="BU46" s="145"/>
      <c r="BV46" s="145"/>
      <c r="BW46" s="145"/>
      <c r="BX46" s="146"/>
      <c r="BY46" s="123"/>
    </row>
    <row r="47" spans="1:77" ht="7.15" customHeight="1" x14ac:dyDescent="0.25">
      <c r="A47" s="147"/>
      <c r="B47" s="148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  <c r="BI47" s="148"/>
      <c r="BJ47" s="148"/>
      <c r="BK47" s="148"/>
      <c r="BL47" s="148"/>
      <c r="BM47" s="148"/>
      <c r="BN47" s="148"/>
      <c r="BO47" s="148"/>
      <c r="BP47" s="148"/>
      <c r="BQ47" s="148"/>
      <c r="BR47" s="148"/>
      <c r="BS47" s="148"/>
      <c r="BT47" s="148"/>
      <c r="BU47" s="148"/>
      <c r="BV47" s="148"/>
      <c r="BW47" s="148"/>
      <c r="BX47" s="149"/>
      <c r="BY47" s="123"/>
    </row>
    <row r="48" spans="1:77" ht="7.15" customHeight="1" x14ac:dyDescent="0.2">
      <c r="A48" s="164" t="s">
        <v>319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5"/>
      <c r="X48" s="165"/>
      <c r="Y48" s="165"/>
      <c r="Z48" s="165"/>
      <c r="AA48" s="165"/>
      <c r="AB48" s="165"/>
      <c r="AC48" s="165"/>
      <c r="AD48" s="165"/>
      <c r="AE48" s="165"/>
      <c r="AF48" s="165"/>
      <c r="AG48" s="165"/>
      <c r="AH48" s="165"/>
      <c r="AI48" s="165"/>
      <c r="AJ48" s="165"/>
      <c r="AK48" s="165"/>
      <c r="AL48" s="165"/>
      <c r="AM48" s="165"/>
      <c r="AN48" s="165"/>
      <c r="AO48" s="165"/>
      <c r="AP48" s="165"/>
      <c r="AQ48" s="165"/>
      <c r="AR48" s="165"/>
      <c r="AS48" s="165"/>
      <c r="AT48" s="165"/>
      <c r="AU48" s="165"/>
      <c r="AV48" s="165"/>
      <c r="AW48" s="165"/>
      <c r="AX48" s="165"/>
      <c r="AY48" s="165"/>
      <c r="AZ48" s="165"/>
      <c r="BA48" s="165"/>
      <c r="BB48" s="165"/>
      <c r="BC48" s="165"/>
      <c r="BD48" s="165"/>
      <c r="BE48" s="165"/>
      <c r="BF48" s="165"/>
      <c r="BG48" s="165"/>
      <c r="BH48" s="165"/>
      <c r="BI48" s="165"/>
      <c r="BJ48" s="165"/>
      <c r="BK48" s="165"/>
      <c r="BL48" s="165"/>
      <c r="BM48" s="165"/>
      <c r="BN48" s="165"/>
      <c r="BO48" s="165"/>
      <c r="BP48" s="165"/>
      <c r="BQ48" s="165"/>
      <c r="BR48" s="165"/>
      <c r="BS48" s="165"/>
      <c r="BT48" s="165"/>
      <c r="BU48" s="165"/>
      <c r="BV48" s="165"/>
      <c r="BW48" s="165"/>
      <c r="BX48" s="166"/>
      <c r="BY48" s="148"/>
    </row>
    <row r="49" spans="1:77" ht="7.15" customHeight="1" x14ac:dyDescent="0.2">
      <c r="A49" s="167"/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65"/>
      <c r="AJ49" s="165"/>
      <c r="AK49" s="165"/>
      <c r="AL49" s="165"/>
      <c r="AM49" s="165"/>
      <c r="AN49" s="165"/>
      <c r="AO49" s="165"/>
      <c r="AP49" s="165"/>
      <c r="AQ49" s="165"/>
      <c r="AR49" s="165"/>
      <c r="AS49" s="165"/>
      <c r="AT49" s="165"/>
      <c r="AU49" s="165"/>
      <c r="AV49" s="165"/>
      <c r="AW49" s="165"/>
      <c r="AX49" s="165"/>
      <c r="AY49" s="165"/>
      <c r="AZ49" s="165"/>
      <c r="BA49" s="165"/>
      <c r="BB49" s="165"/>
      <c r="BC49" s="165"/>
      <c r="BD49" s="165"/>
      <c r="BE49" s="165"/>
      <c r="BF49" s="165"/>
      <c r="BG49" s="165"/>
      <c r="BH49" s="165"/>
      <c r="BI49" s="165"/>
      <c r="BJ49" s="165"/>
      <c r="BK49" s="165"/>
      <c r="BL49" s="165"/>
      <c r="BM49" s="165"/>
      <c r="BN49" s="165"/>
      <c r="BO49" s="165"/>
      <c r="BP49" s="165"/>
      <c r="BQ49" s="165"/>
      <c r="BR49" s="165"/>
      <c r="BS49" s="165"/>
      <c r="BT49" s="165"/>
      <c r="BU49" s="165"/>
      <c r="BV49" s="165"/>
      <c r="BW49" s="165"/>
      <c r="BX49" s="166"/>
      <c r="BY49" s="148"/>
    </row>
    <row r="50" spans="1:77" ht="7.15" customHeight="1" x14ac:dyDescent="0.2">
      <c r="A50" s="167"/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165"/>
      <c r="AE50" s="165"/>
      <c r="AF50" s="165"/>
      <c r="AG50" s="165"/>
      <c r="AH50" s="165"/>
      <c r="AI50" s="165"/>
      <c r="AJ50" s="165"/>
      <c r="AK50" s="165"/>
      <c r="AL50" s="165"/>
      <c r="AM50" s="165"/>
      <c r="AN50" s="165"/>
      <c r="AO50" s="165"/>
      <c r="AP50" s="165"/>
      <c r="AQ50" s="165"/>
      <c r="AR50" s="165"/>
      <c r="AS50" s="165"/>
      <c r="AT50" s="165"/>
      <c r="AU50" s="165"/>
      <c r="AV50" s="165"/>
      <c r="AW50" s="165"/>
      <c r="AX50" s="165"/>
      <c r="AY50" s="165"/>
      <c r="AZ50" s="165"/>
      <c r="BA50" s="165"/>
      <c r="BB50" s="165"/>
      <c r="BC50" s="165"/>
      <c r="BD50" s="165"/>
      <c r="BE50" s="165"/>
      <c r="BF50" s="165"/>
      <c r="BG50" s="165"/>
      <c r="BH50" s="165"/>
      <c r="BI50" s="165"/>
      <c r="BJ50" s="165"/>
      <c r="BK50" s="165"/>
      <c r="BL50" s="165"/>
      <c r="BM50" s="165"/>
      <c r="BN50" s="165"/>
      <c r="BO50" s="165"/>
      <c r="BP50" s="165"/>
      <c r="BQ50" s="165"/>
      <c r="BR50" s="165"/>
      <c r="BS50" s="165"/>
      <c r="BT50" s="165"/>
      <c r="BU50" s="165"/>
      <c r="BV50" s="165"/>
      <c r="BW50" s="165"/>
      <c r="BX50" s="166"/>
      <c r="BY50" s="148"/>
    </row>
    <row r="51" spans="1:77" ht="7.15" customHeight="1" x14ac:dyDescent="0.2">
      <c r="A51" s="167"/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5"/>
      <c r="AS51" s="165"/>
      <c r="AT51" s="165"/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5"/>
      <c r="BJ51" s="165"/>
      <c r="BK51" s="165"/>
      <c r="BL51" s="165"/>
      <c r="BM51" s="165"/>
      <c r="BN51" s="165"/>
      <c r="BO51" s="165"/>
      <c r="BP51" s="165"/>
      <c r="BQ51" s="165"/>
      <c r="BR51" s="165"/>
      <c r="BS51" s="165"/>
      <c r="BT51" s="165"/>
      <c r="BU51" s="165"/>
      <c r="BV51" s="165"/>
      <c r="BW51" s="165"/>
      <c r="BX51" s="166"/>
      <c r="BY51" s="148"/>
    </row>
    <row r="52" spans="1:77" ht="7.15" customHeight="1" x14ac:dyDescent="0.2">
      <c r="A52" s="167"/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5"/>
      <c r="AK52" s="165"/>
      <c r="AL52" s="165"/>
      <c r="AM52" s="165"/>
      <c r="AN52" s="165"/>
      <c r="AO52" s="165"/>
      <c r="AP52" s="165"/>
      <c r="AQ52" s="165"/>
      <c r="AR52" s="165"/>
      <c r="AS52" s="165"/>
      <c r="AT52" s="165"/>
      <c r="AU52" s="165"/>
      <c r="AV52" s="165"/>
      <c r="AW52" s="165"/>
      <c r="AX52" s="165"/>
      <c r="AY52" s="165"/>
      <c r="AZ52" s="165"/>
      <c r="BA52" s="165"/>
      <c r="BB52" s="165"/>
      <c r="BC52" s="165"/>
      <c r="BD52" s="165"/>
      <c r="BE52" s="165"/>
      <c r="BF52" s="165"/>
      <c r="BG52" s="165"/>
      <c r="BH52" s="165"/>
      <c r="BI52" s="165"/>
      <c r="BJ52" s="165"/>
      <c r="BK52" s="165"/>
      <c r="BL52" s="165"/>
      <c r="BM52" s="165"/>
      <c r="BN52" s="165"/>
      <c r="BO52" s="165"/>
      <c r="BP52" s="165"/>
      <c r="BQ52" s="165"/>
      <c r="BR52" s="165"/>
      <c r="BS52" s="165"/>
      <c r="BT52" s="165"/>
      <c r="BU52" s="165"/>
      <c r="BV52" s="165"/>
      <c r="BW52" s="165"/>
      <c r="BX52" s="166"/>
      <c r="BY52" s="148"/>
    </row>
    <row r="53" spans="1:77" ht="7.15" customHeight="1" x14ac:dyDescent="0.2">
      <c r="A53" s="167"/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65"/>
      <c r="AJ53" s="165"/>
      <c r="AK53" s="165"/>
      <c r="AL53" s="165"/>
      <c r="AM53" s="165"/>
      <c r="AN53" s="165"/>
      <c r="AO53" s="165"/>
      <c r="AP53" s="165"/>
      <c r="AQ53" s="165"/>
      <c r="AR53" s="165"/>
      <c r="AS53" s="165"/>
      <c r="AT53" s="165"/>
      <c r="AU53" s="165"/>
      <c r="AV53" s="165"/>
      <c r="AW53" s="165"/>
      <c r="AX53" s="165"/>
      <c r="AY53" s="165"/>
      <c r="AZ53" s="165"/>
      <c r="BA53" s="165"/>
      <c r="BB53" s="165"/>
      <c r="BC53" s="165"/>
      <c r="BD53" s="165"/>
      <c r="BE53" s="165"/>
      <c r="BF53" s="165"/>
      <c r="BG53" s="165"/>
      <c r="BH53" s="165"/>
      <c r="BI53" s="165"/>
      <c r="BJ53" s="165"/>
      <c r="BK53" s="165"/>
      <c r="BL53" s="165"/>
      <c r="BM53" s="165"/>
      <c r="BN53" s="165"/>
      <c r="BO53" s="165"/>
      <c r="BP53" s="165"/>
      <c r="BQ53" s="165"/>
      <c r="BR53" s="165"/>
      <c r="BS53" s="165"/>
      <c r="BT53" s="165"/>
      <c r="BU53" s="165"/>
      <c r="BV53" s="165"/>
      <c r="BW53" s="165"/>
      <c r="BX53" s="166"/>
      <c r="BY53" s="148"/>
    </row>
    <row r="54" spans="1:77" ht="7.15" customHeight="1" x14ac:dyDescent="0.2">
      <c r="A54" s="167"/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5"/>
      <c r="X54" s="165"/>
      <c r="Y54" s="165"/>
      <c r="Z54" s="165"/>
      <c r="AA54" s="165"/>
      <c r="AB54" s="165"/>
      <c r="AC54" s="165"/>
      <c r="AD54" s="165"/>
      <c r="AE54" s="165"/>
      <c r="AF54" s="165"/>
      <c r="AG54" s="165"/>
      <c r="AH54" s="165"/>
      <c r="AI54" s="165"/>
      <c r="AJ54" s="165"/>
      <c r="AK54" s="165"/>
      <c r="AL54" s="165"/>
      <c r="AM54" s="165"/>
      <c r="AN54" s="165"/>
      <c r="AO54" s="165"/>
      <c r="AP54" s="165"/>
      <c r="AQ54" s="165"/>
      <c r="AR54" s="165"/>
      <c r="AS54" s="165"/>
      <c r="AT54" s="165"/>
      <c r="AU54" s="165"/>
      <c r="AV54" s="165"/>
      <c r="AW54" s="165"/>
      <c r="AX54" s="165"/>
      <c r="AY54" s="165"/>
      <c r="AZ54" s="165"/>
      <c r="BA54" s="165"/>
      <c r="BB54" s="165"/>
      <c r="BC54" s="165"/>
      <c r="BD54" s="165"/>
      <c r="BE54" s="165"/>
      <c r="BF54" s="165"/>
      <c r="BG54" s="165"/>
      <c r="BH54" s="165"/>
      <c r="BI54" s="165"/>
      <c r="BJ54" s="165"/>
      <c r="BK54" s="165"/>
      <c r="BL54" s="165"/>
      <c r="BM54" s="165"/>
      <c r="BN54" s="165"/>
      <c r="BO54" s="165"/>
      <c r="BP54" s="165"/>
      <c r="BQ54" s="165"/>
      <c r="BR54" s="165"/>
      <c r="BS54" s="165"/>
      <c r="BT54" s="165"/>
      <c r="BU54" s="165"/>
      <c r="BV54" s="165"/>
      <c r="BW54" s="165"/>
      <c r="BX54" s="166"/>
      <c r="BY54" s="148"/>
    </row>
    <row r="55" spans="1:77" ht="7.15" customHeight="1" x14ac:dyDescent="0.2">
      <c r="A55" s="167"/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65"/>
      <c r="AJ55" s="165"/>
      <c r="AK55" s="165"/>
      <c r="AL55" s="165"/>
      <c r="AM55" s="165"/>
      <c r="AN55" s="165"/>
      <c r="AO55" s="165"/>
      <c r="AP55" s="165"/>
      <c r="AQ55" s="165"/>
      <c r="AR55" s="165"/>
      <c r="AS55" s="165"/>
      <c r="AT55" s="165"/>
      <c r="AU55" s="165"/>
      <c r="AV55" s="165"/>
      <c r="AW55" s="165"/>
      <c r="AX55" s="165"/>
      <c r="AY55" s="165"/>
      <c r="AZ55" s="165"/>
      <c r="BA55" s="165"/>
      <c r="BB55" s="165"/>
      <c r="BC55" s="165"/>
      <c r="BD55" s="165"/>
      <c r="BE55" s="165"/>
      <c r="BF55" s="165"/>
      <c r="BG55" s="165"/>
      <c r="BH55" s="165"/>
      <c r="BI55" s="165"/>
      <c r="BJ55" s="165"/>
      <c r="BK55" s="165"/>
      <c r="BL55" s="165"/>
      <c r="BM55" s="165"/>
      <c r="BN55" s="165"/>
      <c r="BO55" s="165"/>
      <c r="BP55" s="165"/>
      <c r="BQ55" s="165"/>
      <c r="BR55" s="165"/>
      <c r="BS55" s="165"/>
      <c r="BT55" s="165"/>
      <c r="BU55" s="165"/>
      <c r="BV55" s="165"/>
      <c r="BW55" s="165"/>
      <c r="BX55" s="166"/>
      <c r="BY55" s="148"/>
    </row>
    <row r="56" spans="1:77" ht="7.15" customHeight="1" x14ac:dyDescent="0.2">
      <c r="A56" s="167"/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5"/>
      <c r="X56" s="165"/>
      <c r="Y56" s="165"/>
      <c r="Z56" s="165"/>
      <c r="AA56" s="165"/>
      <c r="AB56" s="165"/>
      <c r="AC56" s="165"/>
      <c r="AD56" s="165"/>
      <c r="AE56" s="165"/>
      <c r="AF56" s="165"/>
      <c r="AG56" s="165"/>
      <c r="AH56" s="165"/>
      <c r="AI56" s="165"/>
      <c r="AJ56" s="165"/>
      <c r="AK56" s="165"/>
      <c r="AL56" s="165"/>
      <c r="AM56" s="165"/>
      <c r="AN56" s="165"/>
      <c r="AO56" s="165"/>
      <c r="AP56" s="165"/>
      <c r="AQ56" s="165"/>
      <c r="AR56" s="165"/>
      <c r="AS56" s="165"/>
      <c r="AT56" s="165"/>
      <c r="AU56" s="165"/>
      <c r="AV56" s="165"/>
      <c r="AW56" s="165"/>
      <c r="AX56" s="165"/>
      <c r="AY56" s="165"/>
      <c r="AZ56" s="165"/>
      <c r="BA56" s="165"/>
      <c r="BB56" s="165"/>
      <c r="BC56" s="165"/>
      <c r="BD56" s="165"/>
      <c r="BE56" s="165"/>
      <c r="BF56" s="165"/>
      <c r="BG56" s="165"/>
      <c r="BH56" s="165"/>
      <c r="BI56" s="165"/>
      <c r="BJ56" s="165"/>
      <c r="BK56" s="165"/>
      <c r="BL56" s="165"/>
      <c r="BM56" s="165"/>
      <c r="BN56" s="165"/>
      <c r="BO56" s="165"/>
      <c r="BP56" s="165"/>
      <c r="BQ56" s="165"/>
      <c r="BR56" s="165"/>
      <c r="BS56" s="165"/>
      <c r="BT56" s="165"/>
      <c r="BU56" s="165"/>
      <c r="BV56" s="165"/>
      <c r="BW56" s="165"/>
      <c r="BX56" s="166"/>
      <c r="BY56" s="148"/>
    </row>
    <row r="57" spans="1:77" ht="7.15" customHeight="1" x14ac:dyDescent="0.2">
      <c r="A57" s="167"/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5"/>
      <c r="X57" s="165"/>
      <c r="Y57" s="165"/>
      <c r="Z57" s="165"/>
      <c r="AA57" s="165"/>
      <c r="AB57" s="165"/>
      <c r="AC57" s="165"/>
      <c r="AD57" s="165"/>
      <c r="AE57" s="165"/>
      <c r="AF57" s="165"/>
      <c r="AG57" s="165"/>
      <c r="AH57" s="165"/>
      <c r="AI57" s="165"/>
      <c r="AJ57" s="165"/>
      <c r="AK57" s="165"/>
      <c r="AL57" s="165"/>
      <c r="AM57" s="165"/>
      <c r="AN57" s="165"/>
      <c r="AO57" s="165"/>
      <c r="AP57" s="165"/>
      <c r="AQ57" s="165"/>
      <c r="AR57" s="165"/>
      <c r="AS57" s="165"/>
      <c r="AT57" s="165"/>
      <c r="AU57" s="165"/>
      <c r="AV57" s="165"/>
      <c r="AW57" s="165"/>
      <c r="AX57" s="165"/>
      <c r="AY57" s="165"/>
      <c r="AZ57" s="165"/>
      <c r="BA57" s="165"/>
      <c r="BB57" s="165"/>
      <c r="BC57" s="165"/>
      <c r="BD57" s="165"/>
      <c r="BE57" s="165"/>
      <c r="BF57" s="165"/>
      <c r="BG57" s="165"/>
      <c r="BH57" s="165"/>
      <c r="BI57" s="165"/>
      <c r="BJ57" s="165"/>
      <c r="BK57" s="165"/>
      <c r="BL57" s="165"/>
      <c r="BM57" s="165"/>
      <c r="BN57" s="165"/>
      <c r="BO57" s="165"/>
      <c r="BP57" s="165"/>
      <c r="BQ57" s="165"/>
      <c r="BR57" s="165"/>
      <c r="BS57" s="165"/>
      <c r="BT57" s="165"/>
      <c r="BU57" s="165"/>
      <c r="BV57" s="165"/>
      <c r="BW57" s="165"/>
      <c r="BX57" s="166"/>
      <c r="BY57" s="148"/>
    </row>
    <row r="58" spans="1:77" ht="7.15" customHeight="1" x14ac:dyDescent="0.2">
      <c r="A58" s="167"/>
      <c r="B58" s="165"/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H58" s="165"/>
      <c r="AI58" s="165"/>
      <c r="AJ58" s="165"/>
      <c r="AK58" s="165"/>
      <c r="AL58" s="165"/>
      <c r="AM58" s="165"/>
      <c r="AN58" s="165"/>
      <c r="AO58" s="165"/>
      <c r="AP58" s="165"/>
      <c r="AQ58" s="165"/>
      <c r="AR58" s="165"/>
      <c r="AS58" s="165"/>
      <c r="AT58" s="165"/>
      <c r="AU58" s="165"/>
      <c r="AV58" s="165"/>
      <c r="AW58" s="165"/>
      <c r="AX58" s="165"/>
      <c r="AY58" s="165"/>
      <c r="AZ58" s="165"/>
      <c r="BA58" s="165"/>
      <c r="BB58" s="165"/>
      <c r="BC58" s="165"/>
      <c r="BD58" s="165"/>
      <c r="BE58" s="165"/>
      <c r="BF58" s="165"/>
      <c r="BG58" s="165"/>
      <c r="BH58" s="165"/>
      <c r="BI58" s="165"/>
      <c r="BJ58" s="165"/>
      <c r="BK58" s="165"/>
      <c r="BL58" s="165"/>
      <c r="BM58" s="165"/>
      <c r="BN58" s="165"/>
      <c r="BO58" s="165"/>
      <c r="BP58" s="165"/>
      <c r="BQ58" s="165"/>
      <c r="BR58" s="165"/>
      <c r="BS58" s="165"/>
      <c r="BT58" s="165"/>
      <c r="BU58" s="165"/>
      <c r="BV58" s="165"/>
      <c r="BW58" s="165"/>
      <c r="BX58" s="166"/>
      <c r="BY58" s="148"/>
    </row>
    <row r="59" spans="1:77" ht="7.15" customHeight="1" x14ac:dyDescent="0.2">
      <c r="A59" s="167"/>
      <c r="B59" s="165"/>
      <c r="C59" s="165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S59" s="165"/>
      <c r="T59" s="165"/>
      <c r="U59" s="165"/>
      <c r="V59" s="165"/>
      <c r="W59" s="165"/>
      <c r="X59" s="165"/>
      <c r="Y59" s="165"/>
      <c r="Z59" s="165"/>
      <c r="AA59" s="165"/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5"/>
      <c r="AN59" s="165"/>
      <c r="AO59" s="165"/>
      <c r="AP59" s="165"/>
      <c r="AQ59" s="165"/>
      <c r="AR59" s="165"/>
      <c r="AS59" s="165"/>
      <c r="AT59" s="165"/>
      <c r="AU59" s="165"/>
      <c r="AV59" s="165"/>
      <c r="AW59" s="165"/>
      <c r="AX59" s="165"/>
      <c r="AY59" s="165"/>
      <c r="AZ59" s="165"/>
      <c r="BA59" s="165"/>
      <c r="BB59" s="165"/>
      <c r="BC59" s="165"/>
      <c r="BD59" s="165"/>
      <c r="BE59" s="165"/>
      <c r="BF59" s="165"/>
      <c r="BG59" s="165"/>
      <c r="BH59" s="165"/>
      <c r="BI59" s="165"/>
      <c r="BJ59" s="165"/>
      <c r="BK59" s="165"/>
      <c r="BL59" s="165"/>
      <c r="BM59" s="165"/>
      <c r="BN59" s="165"/>
      <c r="BO59" s="165"/>
      <c r="BP59" s="165"/>
      <c r="BQ59" s="165"/>
      <c r="BR59" s="165"/>
      <c r="BS59" s="165"/>
      <c r="BT59" s="165"/>
      <c r="BU59" s="165"/>
      <c r="BV59" s="165"/>
      <c r="BW59" s="165"/>
      <c r="BX59" s="166"/>
      <c r="BY59" s="148"/>
    </row>
    <row r="60" spans="1:77" ht="7.15" customHeight="1" x14ac:dyDescent="0.2">
      <c r="A60" s="167"/>
      <c r="B60" s="165"/>
      <c r="C60" s="165"/>
      <c r="D60" s="165"/>
      <c r="E60" s="165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65"/>
      <c r="AO60" s="165"/>
      <c r="AP60" s="165"/>
      <c r="AQ60" s="165"/>
      <c r="AR60" s="165"/>
      <c r="AS60" s="165"/>
      <c r="AT60" s="165"/>
      <c r="AU60" s="165"/>
      <c r="AV60" s="165"/>
      <c r="AW60" s="165"/>
      <c r="AX60" s="165"/>
      <c r="AY60" s="165"/>
      <c r="AZ60" s="165"/>
      <c r="BA60" s="165"/>
      <c r="BB60" s="165"/>
      <c r="BC60" s="165"/>
      <c r="BD60" s="165"/>
      <c r="BE60" s="165"/>
      <c r="BF60" s="165"/>
      <c r="BG60" s="165"/>
      <c r="BH60" s="165"/>
      <c r="BI60" s="165"/>
      <c r="BJ60" s="165"/>
      <c r="BK60" s="165"/>
      <c r="BL60" s="165"/>
      <c r="BM60" s="165"/>
      <c r="BN60" s="165"/>
      <c r="BO60" s="165"/>
      <c r="BP60" s="165"/>
      <c r="BQ60" s="165"/>
      <c r="BR60" s="165"/>
      <c r="BS60" s="165"/>
      <c r="BT60" s="165"/>
      <c r="BU60" s="165"/>
      <c r="BV60" s="165"/>
      <c r="BW60" s="165"/>
      <c r="BX60" s="166"/>
      <c r="BY60" s="148"/>
    </row>
    <row r="61" spans="1:77" ht="7.15" customHeight="1" x14ac:dyDescent="0.2">
      <c r="A61" s="167"/>
      <c r="B61" s="165"/>
      <c r="C61" s="165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165"/>
      <c r="AE61" s="165"/>
      <c r="AF61" s="165"/>
      <c r="AG61" s="165"/>
      <c r="AH61" s="165"/>
      <c r="AI61" s="165"/>
      <c r="AJ61" s="165"/>
      <c r="AK61" s="165"/>
      <c r="AL61" s="165"/>
      <c r="AM61" s="165"/>
      <c r="AN61" s="165"/>
      <c r="AO61" s="165"/>
      <c r="AP61" s="165"/>
      <c r="AQ61" s="165"/>
      <c r="AR61" s="165"/>
      <c r="AS61" s="165"/>
      <c r="AT61" s="165"/>
      <c r="AU61" s="165"/>
      <c r="AV61" s="165"/>
      <c r="AW61" s="165"/>
      <c r="AX61" s="165"/>
      <c r="AY61" s="165"/>
      <c r="AZ61" s="165"/>
      <c r="BA61" s="165"/>
      <c r="BB61" s="165"/>
      <c r="BC61" s="165"/>
      <c r="BD61" s="165"/>
      <c r="BE61" s="165"/>
      <c r="BF61" s="165"/>
      <c r="BG61" s="165"/>
      <c r="BH61" s="165"/>
      <c r="BI61" s="165"/>
      <c r="BJ61" s="165"/>
      <c r="BK61" s="165"/>
      <c r="BL61" s="165"/>
      <c r="BM61" s="165"/>
      <c r="BN61" s="165"/>
      <c r="BO61" s="165"/>
      <c r="BP61" s="165"/>
      <c r="BQ61" s="165"/>
      <c r="BR61" s="165"/>
      <c r="BS61" s="165"/>
      <c r="BT61" s="165"/>
      <c r="BU61" s="165"/>
      <c r="BV61" s="165"/>
      <c r="BW61" s="165"/>
      <c r="BX61" s="166"/>
      <c r="BY61" s="148"/>
    </row>
    <row r="62" spans="1:77" ht="7.15" customHeight="1" x14ac:dyDescent="0.2">
      <c r="A62" s="167"/>
      <c r="B62" s="165"/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5"/>
      <c r="AS62" s="165"/>
      <c r="AT62" s="165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5"/>
      <c r="BF62" s="165"/>
      <c r="BG62" s="165"/>
      <c r="BH62" s="165"/>
      <c r="BI62" s="165"/>
      <c r="BJ62" s="165"/>
      <c r="BK62" s="165"/>
      <c r="BL62" s="165"/>
      <c r="BM62" s="165"/>
      <c r="BN62" s="165"/>
      <c r="BO62" s="165"/>
      <c r="BP62" s="165"/>
      <c r="BQ62" s="165"/>
      <c r="BR62" s="165"/>
      <c r="BS62" s="165"/>
      <c r="BT62" s="165"/>
      <c r="BU62" s="165"/>
      <c r="BV62" s="165"/>
      <c r="BW62" s="165"/>
      <c r="BX62" s="166"/>
      <c r="BY62" s="148"/>
    </row>
    <row r="63" spans="1:77" ht="7.15" customHeight="1" x14ac:dyDescent="0.2">
      <c r="A63" s="167"/>
      <c r="B63" s="165"/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5"/>
      <c r="AS63" s="165"/>
      <c r="AT63" s="165"/>
      <c r="AU63" s="165"/>
      <c r="AV63" s="165"/>
      <c r="AW63" s="165"/>
      <c r="AX63" s="165"/>
      <c r="AY63" s="165"/>
      <c r="AZ63" s="165"/>
      <c r="BA63" s="165"/>
      <c r="BB63" s="165"/>
      <c r="BC63" s="165"/>
      <c r="BD63" s="165"/>
      <c r="BE63" s="165"/>
      <c r="BF63" s="165"/>
      <c r="BG63" s="165"/>
      <c r="BH63" s="165"/>
      <c r="BI63" s="165"/>
      <c r="BJ63" s="165"/>
      <c r="BK63" s="165"/>
      <c r="BL63" s="165"/>
      <c r="BM63" s="165"/>
      <c r="BN63" s="165"/>
      <c r="BO63" s="165"/>
      <c r="BP63" s="165"/>
      <c r="BQ63" s="165"/>
      <c r="BR63" s="165"/>
      <c r="BS63" s="165"/>
      <c r="BT63" s="165"/>
      <c r="BU63" s="165"/>
      <c r="BV63" s="165"/>
      <c r="BW63" s="165"/>
      <c r="BX63" s="166"/>
      <c r="BY63" s="148"/>
    </row>
    <row r="64" spans="1:77" ht="7.15" customHeight="1" x14ac:dyDescent="0.2">
      <c r="A64" s="167"/>
      <c r="B64" s="165"/>
      <c r="C64" s="165"/>
      <c r="D64" s="165"/>
      <c r="E64" s="165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5"/>
      <c r="AS64" s="165"/>
      <c r="AT64" s="165"/>
      <c r="AU64" s="165"/>
      <c r="AV64" s="165"/>
      <c r="AW64" s="165"/>
      <c r="AX64" s="165"/>
      <c r="AY64" s="165"/>
      <c r="AZ64" s="165"/>
      <c r="BA64" s="165"/>
      <c r="BB64" s="165"/>
      <c r="BC64" s="165"/>
      <c r="BD64" s="165"/>
      <c r="BE64" s="165"/>
      <c r="BF64" s="165"/>
      <c r="BG64" s="165"/>
      <c r="BH64" s="165"/>
      <c r="BI64" s="165"/>
      <c r="BJ64" s="165"/>
      <c r="BK64" s="165"/>
      <c r="BL64" s="165"/>
      <c r="BM64" s="165"/>
      <c r="BN64" s="165"/>
      <c r="BO64" s="165"/>
      <c r="BP64" s="165"/>
      <c r="BQ64" s="165"/>
      <c r="BR64" s="165"/>
      <c r="BS64" s="165"/>
      <c r="BT64" s="165"/>
      <c r="BU64" s="165"/>
      <c r="BV64" s="165"/>
      <c r="BW64" s="165"/>
      <c r="BX64" s="166"/>
      <c r="BY64" s="148"/>
    </row>
    <row r="65" spans="1:77" ht="7.15" customHeight="1" x14ac:dyDescent="0.2">
      <c r="A65" s="167"/>
      <c r="B65" s="165"/>
      <c r="C65" s="165"/>
      <c r="D65" s="165"/>
      <c r="E65" s="165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5"/>
      <c r="S65" s="165"/>
      <c r="T65" s="165"/>
      <c r="U65" s="165"/>
      <c r="V65" s="165"/>
      <c r="W65" s="165"/>
      <c r="X65" s="165"/>
      <c r="Y65" s="165"/>
      <c r="Z65" s="165"/>
      <c r="AA65" s="165"/>
      <c r="AB65" s="165"/>
      <c r="AC65" s="165"/>
      <c r="AD65" s="165"/>
      <c r="AE65" s="165"/>
      <c r="AF65" s="165"/>
      <c r="AG65" s="165"/>
      <c r="AH65" s="165"/>
      <c r="AI65" s="165"/>
      <c r="AJ65" s="165"/>
      <c r="AK65" s="165"/>
      <c r="AL65" s="165"/>
      <c r="AM65" s="165"/>
      <c r="AN65" s="165"/>
      <c r="AO65" s="165"/>
      <c r="AP65" s="165"/>
      <c r="AQ65" s="165"/>
      <c r="AR65" s="165"/>
      <c r="AS65" s="165"/>
      <c r="AT65" s="165"/>
      <c r="AU65" s="165"/>
      <c r="AV65" s="165"/>
      <c r="AW65" s="165"/>
      <c r="AX65" s="165"/>
      <c r="AY65" s="165"/>
      <c r="AZ65" s="165"/>
      <c r="BA65" s="165"/>
      <c r="BB65" s="165"/>
      <c r="BC65" s="165"/>
      <c r="BD65" s="165"/>
      <c r="BE65" s="165"/>
      <c r="BF65" s="165"/>
      <c r="BG65" s="165"/>
      <c r="BH65" s="165"/>
      <c r="BI65" s="165"/>
      <c r="BJ65" s="165"/>
      <c r="BK65" s="165"/>
      <c r="BL65" s="165"/>
      <c r="BM65" s="165"/>
      <c r="BN65" s="165"/>
      <c r="BO65" s="165"/>
      <c r="BP65" s="165"/>
      <c r="BQ65" s="165"/>
      <c r="BR65" s="165"/>
      <c r="BS65" s="165"/>
      <c r="BT65" s="165"/>
      <c r="BU65" s="165"/>
      <c r="BV65" s="165"/>
      <c r="BW65" s="165"/>
      <c r="BX65" s="166"/>
      <c r="BY65" s="148"/>
    </row>
    <row r="66" spans="1:77" ht="7.15" customHeight="1" x14ac:dyDescent="0.2">
      <c r="A66" s="167"/>
      <c r="B66" s="165"/>
      <c r="C66" s="165"/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5"/>
      <c r="AS66" s="165"/>
      <c r="AT66" s="165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5"/>
      <c r="BJ66" s="165"/>
      <c r="BK66" s="165"/>
      <c r="BL66" s="165"/>
      <c r="BM66" s="165"/>
      <c r="BN66" s="165"/>
      <c r="BO66" s="165"/>
      <c r="BP66" s="165"/>
      <c r="BQ66" s="165"/>
      <c r="BR66" s="165"/>
      <c r="BS66" s="165"/>
      <c r="BT66" s="165"/>
      <c r="BU66" s="165"/>
      <c r="BV66" s="165"/>
      <c r="BW66" s="165"/>
      <c r="BX66" s="166"/>
      <c r="BY66" s="148"/>
    </row>
    <row r="67" spans="1:77" ht="7.15" customHeight="1" x14ac:dyDescent="0.2">
      <c r="A67" s="167"/>
      <c r="B67" s="165"/>
      <c r="C67" s="165"/>
      <c r="D67" s="165"/>
      <c r="E67" s="165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5"/>
      <c r="AS67" s="165"/>
      <c r="AT67" s="165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5"/>
      <c r="BF67" s="165"/>
      <c r="BG67" s="165"/>
      <c r="BH67" s="165"/>
      <c r="BI67" s="165"/>
      <c r="BJ67" s="165"/>
      <c r="BK67" s="165"/>
      <c r="BL67" s="165"/>
      <c r="BM67" s="165"/>
      <c r="BN67" s="165"/>
      <c r="BO67" s="165"/>
      <c r="BP67" s="165"/>
      <c r="BQ67" s="165"/>
      <c r="BR67" s="165"/>
      <c r="BS67" s="165"/>
      <c r="BT67" s="165"/>
      <c r="BU67" s="165"/>
      <c r="BV67" s="165"/>
      <c r="BW67" s="165"/>
      <c r="BX67" s="166"/>
      <c r="BY67" s="148"/>
    </row>
    <row r="68" spans="1:77" ht="7.15" customHeight="1" x14ac:dyDescent="0.2">
      <c r="A68" s="167"/>
      <c r="B68" s="165"/>
      <c r="C68" s="165"/>
      <c r="D68" s="165"/>
      <c r="E68" s="165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  <c r="V68" s="165"/>
      <c r="W68" s="165"/>
      <c r="X68" s="165"/>
      <c r="Y68" s="165"/>
      <c r="Z68" s="165"/>
      <c r="AA68" s="165"/>
      <c r="AB68" s="165"/>
      <c r="AC68" s="165"/>
      <c r="AD68" s="165"/>
      <c r="AE68" s="165"/>
      <c r="AF68" s="165"/>
      <c r="AG68" s="165"/>
      <c r="AH68" s="165"/>
      <c r="AI68" s="165"/>
      <c r="AJ68" s="165"/>
      <c r="AK68" s="165"/>
      <c r="AL68" s="165"/>
      <c r="AM68" s="165"/>
      <c r="AN68" s="165"/>
      <c r="AO68" s="165"/>
      <c r="AP68" s="165"/>
      <c r="AQ68" s="165"/>
      <c r="AR68" s="165"/>
      <c r="AS68" s="165"/>
      <c r="AT68" s="165"/>
      <c r="AU68" s="165"/>
      <c r="AV68" s="165"/>
      <c r="AW68" s="165"/>
      <c r="AX68" s="165"/>
      <c r="AY68" s="165"/>
      <c r="AZ68" s="165"/>
      <c r="BA68" s="165"/>
      <c r="BB68" s="165"/>
      <c r="BC68" s="165"/>
      <c r="BD68" s="165"/>
      <c r="BE68" s="165"/>
      <c r="BF68" s="165"/>
      <c r="BG68" s="165"/>
      <c r="BH68" s="165"/>
      <c r="BI68" s="165"/>
      <c r="BJ68" s="165"/>
      <c r="BK68" s="165"/>
      <c r="BL68" s="165"/>
      <c r="BM68" s="165"/>
      <c r="BN68" s="165"/>
      <c r="BO68" s="165"/>
      <c r="BP68" s="165"/>
      <c r="BQ68" s="165"/>
      <c r="BR68" s="165"/>
      <c r="BS68" s="165"/>
      <c r="BT68" s="165"/>
      <c r="BU68" s="165"/>
      <c r="BV68" s="165"/>
      <c r="BW68" s="165"/>
      <c r="BX68" s="166"/>
      <c r="BY68" s="148"/>
    </row>
    <row r="69" spans="1:77" ht="7.15" customHeight="1" x14ac:dyDescent="0.2">
      <c r="A69" s="167"/>
      <c r="B69" s="165"/>
      <c r="C69" s="165"/>
      <c r="D69" s="165"/>
      <c r="E69" s="165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5"/>
      <c r="S69" s="165"/>
      <c r="T69" s="165"/>
      <c r="U69" s="165"/>
      <c r="V69" s="165"/>
      <c r="W69" s="165"/>
      <c r="X69" s="165"/>
      <c r="Y69" s="165"/>
      <c r="Z69" s="165"/>
      <c r="AA69" s="165"/>
      <c r="AB69" s="165"/>
      <c r="AC69" s="165"/>
      <c r="AD69" s="165"/>
      <c r="AE69" s="165"/>
      <c r="AF69" s="165"/>
      <c r="AG69" s="165"/>
      <c r="AH69" s="165"/>
      <c r="AI69" s="165"/>
      <c r="AJ69" s="165"/>
      <c r="AK69" s="165"/>
      <c r="AL69" s="165"/>
      <c r="AM69" s="165"/>
      <c r="AN69" s="165"/>
      <c r="AO69" s="165"/>
      <c r="AP69" s="165"/>
      <c r="AQ69" s="165"/>
      <c r="AR69" s="165"/>
      <c r="AS69" s="165"/>
      <c r="AT69" s="165"/>
      <c r="AU69" s="165"/>
      <c r="AV69" s="165"/>
      <c r="AW69" s="165"/>
      <c r="AX69" s="165"/>
      <c r="AY69" s="165"/>
      <c r="AZ69" s="165"/>
      <c r="BA69" s="165"/>
      <c r="BB69" s="165"/>
      <c r="BC69" s="165"/>
      <c r="BD69" s="165"/>
      <c r="BE69" s="165"/>
      <c r="BF69" s="165"/>
      <c r="BG69" s="165"/>
      <c r="BH69" s="165"/>
      <c r="BI69" s="165"/>
      <c r="BJ69" s="165"/>
      <c r="BK69" s="165"/>
      <c r="BL69" s="165"/>
      <c r="BM69" s="165"/>
      <c r="BN69" s="165"/>
      <c r="BO69" s="165"/>
      <c r="BP69" s="165"/>
      <c r="BQ69" s="165"/>
      <c r="BR69" s="165"/>
      <c r="BS69" s="165"/>
      <c r="BT69" s="165"/>
      <c r="BU69" s="165"/>
      <c r="BV69" s="165"/>
      <c r="BW69" s="165"/>
      <c r="BX69" s="166"/>
      <c r="BY69" s="148"/>
    </row>
    <row r="70" spans="1:77" ht="7.15" customHeight="1" x14ac:dyDescent="0.2">
      <c r="A70" s="167"/>
      <c r="B70" s="165"/>
      <c r="C70" s="165"/>
      <c r="D70" s="165"/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5"/>
      <c r="S70" s="165"/>
      <c r="T70" s="165"/>
      <c r="U70" s="165"/>
      <c r="V70" s="165"/>
      <c r="W70" s="165"/>
      <c r="X70" s="165"/>
      <c r="Y70" s="165"/>
      <c r="Z70" s="165"/>
      <c r="AA70" s="165"/>
      <c r="AB70" s="165"/>
      <c r="AC70" s="165"/>
      <c r="AD70" s="165"/>
      <c r="AE70" s="165"/>
      <c r="AF70" s="165"/>
      <c r="AG70" s="165"/>
      <c r="AH70" s="165"/>
      <c r="AI70" s="165"/>
      <c r="AJ70" s="165"/>
      <c r="AK70" s="165"/>
      <c r="AL70" s="165"/>
      <c r="AM70" s="165"/>
      <c r="AN70" s="165"/>
      <c r="AO70" s="165"/>
      <c r="AP70" s="165"/>
      <c r="AQ70" s="165"/>
      <c r="AR70" s="165"/>
      <c r="AS70" s="165"/>
      <c r="AT70" s="165"/>
      <c r="AU70" s="165"/>
      <c r="AV70" s="165"/>
      <c r="AW70" s="165"/>
      <c r="AX70" s="165"/>
      <c r="AY70" s="165"/>
      <c r="AZ70" s="165"/>
      <c r="BA70" s="165"/>
      <c r="BB70" s="165"/>
      <c r="BC70" s="165"/>
      <c r="BD70" s="165"/>
      <c r="BE70" s="165"/>
      <c r="BF70" s="165"/>
      <c r="BG70" s="165"/>
      <c r="BH70" s="165"/>
      <c r="BI70" s="165"/>
      <c r="BJ70" s="165"/>
      <c r="BK70" s="165"/>
      <c r="BL70" s="165"/>
      <c r="BM70" s="165"/>
      <c r="BN70" s="165"/>
      <c r="BO70" s="165"/>
      <c r="BP70" s="165"/>
      <c r="BQ70" s="165"/>
      <c r="BR70" s="165"/>
      <c r="BS70" s="165"/>
      <c r="BT70" s="165"/>
      <c r="BU70" s="165"/>
      <c r="BV70" s="165"/>
      <c r="BW70" s="165"/>
      <c r="BX70" s="166"/>
      <c r="BY70" s="148"/>
    </row>
    <row r="71" spans="1:77" ht="7.15" customHeight="1" x14ac:dyDescent="0.2">
      <c r="A71" s="167"/>
      <c r="B71" s="165"/>
      <c r="C71" s="165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5"/>
      <c r="S71" s="165"/>
      <c r="T71" s="165"/>
      <c r="U71" s="165"/>
      <c r="V71" s="165"/>
      <c r="W71" s="165"/>
      <c r="X71" s="165"/>
      <c r="Y71" s="165"/>
      <c r="Z71" s="165"/>
      <c r="AA71" s="165"/>
      <c r="AB71" s="165"/>
      <c r="AC71" s="165"/>
      <c r="AD71" s="165"/>
      <c r="AE71" s="165"/>
      <c r="AF71" s="165"/>
      <c r="AG71" s="165"/>
      <c r="AH71" s="165"/>
      <c r="AI71" s="165"/>
      <c r="AJ71" s="165"/>
      <c r="AK71" s="165"/>
      <c r="AL71" s="165"/>
      <c r="AM71" s="165"/>
      <c r="AN71" s="165"/>
      <c r="AO71" s="165"/>
      <c r="AP71" s="165"/>
      <c r="AQ71" s="165"/>
      <c r="AR71" s="165"/>
      <c r="AS71" s="165"/>
      <c r="AT71" s="165"/>
      <c r="AU71" s="165"/>
      <c r="AV71" s="165"/>
      <c r="AW71" s="165"/>
      <c r="AX71" s="165"/>
      <c r="AY71" s="165"/>
      <c r="AZ71" s="165"/>
      <c r="BA71" s="165"/>
      <c r="BB71" s="165"/>
      <c r="BC71" s="165"/>
      <c r="BD71" s="165"/>
      <c r="BE71" s="165"/>
      <c r="BF71" s="165"/>
      <c r="BG71" s="165"/>
      <c r="BH71" s="165"/>
      <c r="BI71" s="165"/>
      <c r="BJ71" s="165"/>
      <c r="BK71" s="165"/>
      <c r="BL71" s="165"/>
      <c r="BM71" s="165"/>
      <c r="BN71" s="165"/>
      <c r="BO71" s="165"/>
      <c r="BP71" s="165"/>
      <c r="BQ71" s="165"/>
      <c r="BR71" s="165"/>
      <c r="BS71" s="165"/>
      <c r="BT71" s="165"/>
      <c r="BU71" s="165"/>
      <c r="BV71" s="165"/>
      <c r="BW71" s="165"/>
      <c r="BX71" s="166"/>
      <c r="BY71" s="148"/>
    </row>
    <row r="72" spans="1:77" ht="7.15" customHeight="1" x14ac:dyDescent="0.2">
      <c r="A72" s="167"/>
      <c r="B72" s="165"/>
      <c r="C72" s="165"/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5"/>
      <c r="S72" s="165"/>
      <c r="T72" s="165"/>
      <c r="U72" s="165"/>
      <c r="V72" s="165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5"/>
      <c r="AH72" s="165"/>
      <c r="AI72" s="165"/>
      <c r="AJ72" s="165"/>
      <c r="AK72" s="165"/>
      <c r="AL72" s="165"/>
      <c r="AM72" s="165"/>
      <c r="AN72" s="165"/>
      <c r="AO72" s="165"/>
      <c r="AP72" s="165"/>
      <c r="AQ72" s="165"/>
      <c r="AR72" s="165"/>
      <c r="AS72" s="165"/>
      <c r="AT72" s="165"/>
      <c r="AU72" s="165"/>
      <c r="AV72" s="165"/>
      <c r="AW72" s="165"/>
      <c r="AX72" s="165"/>
      <c r="AY72" s="165"/>
      <c r="AZ72" s="165"/>
      <c r="BA72" s="165"/>
      <c r="BB72" s="165"/>
      <c r="BC72" s="165"/>
      <c r="BD72" s="165"/>
      <c r="BE72" s="165"/>
      <c r="BF72" s="165"/>
      <c r="BG72" s="165"/>
      <c r="BH72" s="165"/>
      <c r="BI72" s="165"/>
      <c r="BJ72" s="165"/>
      <c r="BK72" s="165"/>
      <c r="BL72" s="165"/>
      <c r="BM72" s="165"/>
      <c r="BN72" s="165"/>
      <c r="BO72" s="165"/>
      <c r="BP72" s="165"/>
      <c r="BQ72" s="165"/>
      <c r="BR72" s="165"/>
      <c r="BS72" s="165"/>
      <c r="BT72" s="165"/>
      <c r="BU72" s="165"/>
      <c r="BV72" s="165"/>
      <c r="BW72" s="165"/>
      <c r="BX72" s="166"/>
      <c r="BY72" s="148"/>
    </row>
    <row r="73" spans="1:77" ht="7.15" customHeight="1" x14ac:dyDescent="0.2">
      <c r="A73" s="167"/>
      <c r="B73" s="165"/>
      <c r="C73" s="165"/>
      <c r="D73" s="165"/>
      <c r="E73" s="165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5"/>
      <c r="S73" s="165"/>
      <c r="T73" s="165"/>
      <c r="U73" s="165"/>
      <c r="V73" s="165"/>
      <c r="W73" s="165"/>
      <c r="X73" s="165"/>
      <c r="Y73" s="165"/>
      <c r="Z73" s="165"/>
      <c r="AA73" s="165"/>
      <c r="AB73" s="165"/>
      <c r="AC73" s="165"/>
      <c r="AD73" s="165"/>
      <c r="AE73" s="165"/>
      <c r="AF73" s="165"/>
      <c r="AG73" s="165"/>
      <c r="AH73" s="165"/>
      <c r="AI73" s="165"/>
      <c r="AJ73" s="165"/>
      <c r="AK73" s="165"/>
      <c r="AL73" s="165"/>
      <c r="AM73" s="165"/>
      <c r="AN73" s="165"/>
      <c r="AO73" s="165"/>
      <c r="AP73" s="165"/>
      <c r="AQ73" s="165"/>
      <c r="AR73" s="165"/>
      <c r="AS73" s="165"/>
      <c r="AT73" s="165"/>
      <c r="AU73" s="165"/>
      <c r="AV73" s="165"/>
      <c r="AW73" s="165"/>
      <c r="AX73" s="165"/>
      <c r="AY73" s="165"/>
      <c r="AZ73" s="165"/>
      <c r="BA73" s="165"/>
      <c r="BB73" s="165"/>
      <c r="BC73" s="165"/>
      <c r="BD73" s="165"/>
      <c r="BE73" s="165"/>
      <c r="BF73" s="165"/>
      <c r="BG73" s="165"/>
      <c r="BH73" s="165"/>
      <c r="BI73" s="165"/>
      <c r="BJ73" s="165"/>
      <c r="BK73" s="165"/>
      <c r="BL73" s="165"/>
      <c r="BM73" s="165"/>
      <c r="BN73" s="165"/>
      <c r="BO73" s="165"/>
      <c r="BP73" s="165"/>
      <c r="BQ73" s="165"/>
      <c r="BR73" s="165"/>
      <c r="BS73" s="165"/>
      <c r="BT73" s="165"/>
      <c r="BU73" s="165"/>
      <c r="BV73" s="165"/>
      <c r="BW73" s="165"/>
      <c r="BX73" s="166"/>
      <c r="BY73" s="148"/>
    </row>
    <row r="74" spans="1:77" ht="7.15" customHeight="1" x14ac:dyDescent="0.2">
      <c r="A74" s="167"/>
      <c r="B74" s="165"/>
      <c r="C74" s="165"/>
      <c r="D74" s="165"/>
      <c r="E74" s="165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5"/>
      <c r="S74" s="165"/>
      <c r="T74" s="165"/>
      <c r="U74" s="165"/>
      <c r="V74" s="165"/>
      <c r="W74" s="165"/>
      <c r="X74" s="165"/>
      <c r="Y74" s="165"/>
      <c r="Z74" s="165"/>
      <c r="AA74" s="165"/>
      <c r="AB74" s="165"/>
      <c r="AC74" s="165"/>
      <c r="AD74" s="165"/>
      <c r="AE74" s="165"/>
      <c r="AF74" s="165"/>
      <c r="AG74" s="165"/>
      <c r="AH74" s="165"/>
      <c r="AI74" s="165"/>
      <c r="AJ74" s="165"/>
      <c r="AK74" s="165"/>
      <c r="AL74" s="165"/>
      <c r="AM74" s="165"/>
      <c r="AN74" s="165"/>
      <c r="AO74" s="165"/>
      <c r="AP74" s="165"/>
      <c r="AQ74" s="165"/>
      <c r="AR74" s="165"/>
      <c r="AS74" s="165"/>
      <c r="AT74" s="165"/>
      <c r="AU74" s="165"/>
      <c r="AV74" s="165"/>
      <c r="AW74" s="165"/>
      <c r="AX74" s="165"/>
      <c r="AY74" s="165"/>
      <c r="AZ74" s="165"/>
      <c r="BA74" s="165"/>
      <c r="BB74" s="165"/>
      <c r="BC74" s="165"/>
      <c r="BD74" s="165"/>
      <c r="BE74" s="165"/>
      <c r="BF74" s="165"/>
      <c r="BG74" s="165"/>
      <c r="BH74" s="165"/>
      <c r="BI74" s="165"/>
      <c r="BJ74" s="165"/>
      <c r="BK74" s="165"/>
      <c r="BL74" s="165"/>
      <c r="BM74" s="165"/>
      <c r="BN74" s="165"/>
      <c r="BO74" s="165"/>
      <c r="BP74" s="165"/>
      <c r="BQ74" s="165"/>
      <c r="BR74" s="165"/>
      <c r="BS74" s="165"/>
      <c r="BT74" s="165"/>
      <c r="BU74" s="165"/>
      <c r="BV74" s="165"/>
      <c r="BW74" s="165"/>
      <c r="BX74" s="166"/>
      <c r="BY74" s="148"/>
    </row>
    <row r="75" spans="1:77" ht="7.15" customHeight="1" x14ac:dyDescent="0.2">
      <c r="A75" s="167"/>
      <c r="B75" s="165"/>
      <c r="C75" s="165"/>
      <c r="D75" s="165"/>
      <c r="E75" s="165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5"/>
      <c r="S75" s="165"/>
      <c r="T75" s="165"/>
      <c r="U75" s="165"/>
      <c r="V75" s="165"/>
      <c r="W75" s="165"/>
      <c r="X75" s="165"/>
      <c r="Y75" s="165"/>
      <c r="Z75" s="165"/>
      <c r="AA75" s="165"/>
      <c r="AB75" s="165"/>
      <c r="AC75" s="165"/>
      <c r="AD75" s="165"/>
      <c r="AE75" s="165"/>
      <c r="AF75" s="165"/>
      <c r="AG75" s="165"/>
      <c r="AH75" s="165"/>
      <c r="AI75" s="165"/>
      <c r="AJ75" s="165"/>
      <c r="AK75" s="165"/>
      <c r="AL75" s="165"/>
      <c r="AM75" s="165"/>
      <c r="AN75" s="165"/>
      <c r="AO75" s="165"/>
      <c r="AP75" s="165"/>
      <c r="AQ75" s="165"/>
      <c r="AR75" s="165"/>
      <c r="AS75" s="165"/>
      <c r="AT75" s="165"/>
      <c r="AU75" s="165"/>
      <c r="AV75" s="165"/>
      <c r="AW75" s="165"/>
      <c r="AX75" s="165"/>
      <c r="AY75" s="165"/>
      <c r="AZ75" s="165"/>
      <c r="BA75" s="165"/>
      <c r="BB75" s="165"/>
      <c r="BC75" s="165"/>
      <c r="BD75" s="165"/>
      <c r="BE75" s="165"/>
      <c r="BF75" s="165"/>
      <c r="BG75" s="165"/>
      <c r="BH75" s="165"/>
      <c r="BI75" s="165"/>
      <c r="BJ75" s="165"/>
      <c r="BK75" s="165"/>
      <c r="BL75" s="165"/>
      <c r="BM75" s="165"/>
      <c r="BN75" s="165"/>
      <c r="BO75" s="165"/>
      <c r="BP75" s="165"/>
      <c r="BQ75" s="165"/>
      <c r="BR75" s="165"/>
      <c r="BS75" s="165"/>
      <c r="BT75" s="165"/>
      <c r="BU75" s="165"/>
      <c r="BV75" s="165"/>
      <c r="BW75" s="165"/>
      <c r="BX75" s="166"/>
      <c r="BY75" s="148"/>
    </row>
    <row r="76" spans="1:77" ht="7.15" customHeight="1" x14ac:dyDescent="0.2">
      <c r="A76" s="167"/>
      <c r="B76" s="165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5"/>
      <c r="AB76" s="165"/>
      <c r="AC76" s="165"/>
      <c r="AD76" s="165"/>
      <c r="AE76" s="165"/>
      <c r="AF76" s="165"/>
      <c r="AG76" s="165"/>
      <c r="AH76" s="165"/>
      <c r="AI76" s="165"/>
      <c r="AJ76" s="165"/>
      <c r="AK76" s="165"/>
      <c r="AL76" s="165"/>
      <c r="AM76" s="165"/>
      <c r="AN76" s="165"/>
      <c r="AO76" s="165"/>
      <c r="AP76" s="165"/>
      <c r="AQ76" s="165"/>
      <c r="AR76" s="165"/>
      <c r="AS76" s="165"/>
      <c r="AT76" s="165"/>
      <c r="AU76" s="165"/>
      <c r="AV76" s="165"/>
      <c r="AW76" s="165"/>
      <c r="AX76" s="165"/>
      <c r="AY76" s="165"/>
      <c r="AZ76" s="165"/>
      <c r="BA76" s="165"/>
      <c r="BB76" s="165"/>
      <c r="BC76" s="165"/>
      <c r="BD76" s="165"/>
      <c r="BE76" s="165"/>
      <c r="BF76" s="165"/>
      <c r="BG76" s="165"/>
      <c r="BH76" s="165"/>
      <c r="BI76" s="165"/>
      <c r="BJ76" s="165"/>
      <c r="BK76" s="165"/>
      <c r="BL76" s="165"/>
      <c r="BM76" s="165"/>
      <c r="BN76" s="165"/>
      <c r="BO76" s="165"/>
      <c r="BP76" s="165"/>
      <c r="BQ76" s="165"/>
      <c r="BR76" s="165"/>
      <c r="BS76" s="165"/>
      <c r="BT76" s="165"/>
      <c r="BU76" s="165"/>
      <c r="BV76" s="165"/>
      <c r="BW76" s="165"/>
      <c r="BX76" s="166"/>
      <c r="BY76" s="148"/>
    </row>
    <row r="77" spans="1:77" ht="7.15" customHeight="1" x14ac:dyDescent="0.2">
      <c r="A77" s="167"/>
      <c r="B77" s="165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  <c r="AA77" s="165"/>
      <c r="AB77" s="165"/>
      <c r="AC77" s="165"/>
      <c r="AD77" s="165"/>
      <c r="AE77" s="165"/>
      <c r="AF77" s="165"/>
      <c r="AG77" s="165"/>
      <c r="AH77" s="165"/>
      <c r="AI77" s="165"/>
      <c r="AJ77" s="165"/>
      <c r="AK77" s="165"/>
      <c r="AL77" s="165"/>
      <c r="AM77" s="165"/>
      <c r="AN77" s="165"/>
      <c r="AO77" s="165"/>
      <c r="AP77" s="165"/>
      <c r="AQ77" s="165"/>
      <c r="AR77" s="165"/>
      <c r="AS77" s="165"/>
      <c r="AT77" s="165"/>
      <c r="AU77" s="165"/>
      <c r="AV77" s="165"/>
      <c r="AW77" s="165"/>
      <c r="AX77" s="165"/>
      <c r="AY77" s="165"/>
      <c r="AZ77" s="165"/>
      <c r="BA77" s="165"/>
      <c r="BB77" s="165"/>
      <c r="BC77" s="165"/>
      <c r="BD77" s="165"/>
      <c r="BE77" s="165"/>
      <c r="BF77" s="165"/>
      <c r="BG77" s="165"/>
      <c r="BH77" s="165"/>
      <c r="BI77" s="165"/>
      <c r="BJ77" s="165"/>
      <c r="BK77" s="165"/>
      <c r="BL77" s="165"/>
      <c r="BM77" s="165"/>
      <c r="BN77" s="165"/>
      <c r="BO77" s="165"/>
      <c r="BP77" s="165"/>
      <c r="BQ77" s="165"/>
      <c r="BR77" s="165"/>
      <c r="BS77" s="165"/>
      <c r="BT77" s="165"/>
      <c r="BU77" s="165"/>
      <c r="BV77" s="165"/>
      <c r="BW77" s="165"/>
      <c r="BX77" s="166"/>
      <c r="BY77" s="148"/>
    </row>
    <row r="78" spans="1:77" ht="7.15" customHeight="1" x14ac:dyDescent="0.2">
      <c r="A78" s="167"/>
      <c r="B78" s="165"/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5"/>
      <c r="AB78" s="165"/>
      <c r="AC78" s="165"/>
      <c r="AD78" s="165"/>
      <c r="AE78" s="165"/>
      <c r="AF78" s="165"/>
      <c r="AG78" s="165"/>
      <c r="AH78" s="165"/>
      <c r="AI78" s="165"/>
      <c r="AJ78" s="165"/>
      <c r="AK78" s="165"/>
      <c r="AL78" s="165"/>
      <c r="AM78" s="165"/>
      <c r="AN78" s="165"/>
      <c r="AO78" s="165"/>
      <c r="AP78" s="165"/>
      <c r="AQ78" s="165"/>
      <c r="AR78" s="165"/>
      <c r="AS78" s="165"/>
      <c r="AT78" s="165"/>
      <c r="AU78" s="165"/>
      <c r="AV78" s="165"/>
      <c r="AW78" s="165"/>
      <c r="AX78" s="165"/>
      <c r="AY78" s="165"/>
      <c r="AZ78" s="165"/>
      <c r="BA78" s="165"/>
      <c r="BB78" s="165"/>
      <c r="BC78" s="165"/>
      <c r="BD78" s="165"/>
      <c r="BE78" s="165"/>
      <c r="BF78" s="165"/>
      <c r="BG78" s="165"/>
      <c r="BH78" s="165"/>
      <c r="BI78" s="165"/>
      <c r="BJ78" s="165"/>
      <c r="BK78" s="165"/>
      <c r="BL78" s="165"/>
      <c r="BM78" s="165"/>
      <c r="BN78" s="165"/>
      <c r="BO78" s="165"/>
      <c r="BP78" s="165"/>
      <c r="BQ78" s="165"/>
      <c r="BR78" s="165"/>
      <c r="BS78" s="165"/>
      <c r="BT78" s="165"/>
      <c r="BU78" s="165"/>
      <c r="BV78" s="165"/>
      <c r="BW78" s="165"/>
      <c r="BX78" s="166"/>
      <c r="BY78" s="148"/>
    </row>
    <row r="79" spans="1:77" ht="7.15" customHeight="1" x14ac:dyDescent="0.2">
      <c r="A79" s="167"/>
      <c r="B79" s="165"/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165"/>
      <c r="AS79" s="165"/>
      <c r="AT79" s="165"/>
      <c r="AU79" s="165"/>
      <c r="AV79" s="165"/>
      <c r="AW79" s="165"/>
      <c r="AX79" s="165"/>
      <c r="AY79" s="165"/>
      <c r="AZ79" s="165"/>
      <c r="BA79" s="165"/>
      <c r="BB79" s="165"/>
      <c r="BC79" s="165"/>
      <c r="BD79" s="165"/>
      <c r="BE79" s="165"/>
      <c r="BF79" s="165"/>
      <c r="BG79" s="165"/>
      <c r="BH79" s="165"/>
      <c r="BI79" s="165"/>
      <c r="BJ79" s="165"/>
      <c r="BK79" s="165"/>
      <c r="BL79" s="165"/>
      <c r="BM79" s="165"/>
      <c r="BN79" s="165"/>
      <c r="BO79" s="165"/>
      <c r="BP79" s="165"/>
      <c r="BQ79" s="165"/>
      <c r="BR79" s="165"/>
      <c r="BS79" s="165"/>
      <c r="BT79" s="165"/>
      <c r="BU79" s="165"/>
      <c r="BV79" s="165"/>
      <c r="BW79" s="165"/>
      <c r="BX79" s="166"/>
      <c r="BY79" s="148"/>
    </row>
    <row r="80" spans="1:77" ht="7.15" customHeight="1" x14ac:dyDescent="0.2">
      <c r="A80" s="167"/>
      <c r="B80" s="165"/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5"/>
      <c r="AB80" s="165"/>
      <c r="AC80" s="165"/>
      <c r="AD80" s="165"/>
      <c r="AE80" s="165"/>
      <c r="AF80" s="165"/>
      <c r="AG80" s="165"/>
      <c r="AH80" s="165"/>
      <c r="AI80" s="165"/>
      <c r="AJ80" s="165"/>
      <c r="AK80" s="165"/>
      <c r="AL80" s="165"/>
      <c r="AM80" s="165"/>
      <c r="AN80" s="165"/>
      <c r="AO80" s="165"/>
      <c r="AP80" s="165"/>
      <c r="AQ80" s="165"/>
      <c r="AR80" s="165"/>
      <c r="AS80" s="165"/>
      <c r="AT80" s="165"/>
      <c r="AU80" s="165"/>
      <c r="AV80" s="165"/>
      <c r="AW80" s="165"/>
      <c r="AX80" s="165"/>
      <c r="AY80" s="165"/>
      <c r="AZ80" s="165"/>
      <c r="BA80" s="165"/>
      <c r="BB80" s="165"/>
      <c r="BC80" s="165"/>
      <c r="BD80" s="165"/>
      <c r="BE80" s="165"/>
      <c r="BF80" s="165"/>
      <c r="BG80" s="165"/>
      <c r="BH80" s="165"/>
      <c r="BI80" s="165"/>
      <c r="BJ80" s="165"/>
      <c r="BK80" s="165"/>
      <c r="BL80" s="165"/>
      <c r="BM80" s="165"/>
      <c r="BN80" s="165"/>
      <c r="BO80" s="165"/>
      <c r="BP80" s="165"/>
      <c r="BQ80" s="165"/>
      <c r="BR80" s="165"/>
      <c r="BS80" s="165"/>
      <c r="BT80" s="165"/>
      <c r="BU80" s="165"/>
      <c r="BV80" s="165"/>
      <c r="BW80" s="165"/>
      <c r="BX80" s="166"/>
      <c r="BY80" s="148"/>
    </row>
    <row r="81" spans="1:77" ht="7.15" customHeight="1" x14ac:dyDescent="0.2">
      <c r="A81" s="167"/>
      <c r="B81" s="165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165"/>
      <c r="AM81" s="165"/>
      <c r="AN81" s="165"/>
      <c r="AO81" s="165"/>
      <c r="AP81" s="165"/>
      <c r="AQ81" s="165"/>
      <c r="AR81" s="165"/>
      <c r="AS81" s="165"/>
      <c r="AT81" s="165"/>
      <c r="AU81" s="165"/>
      <c r="AV81" s="165"/>
      <c r="AW81" s="165"/>
      <c r="AX81" s="165"/>
      <c r="AY81" s="165"/>
      <c r="AZ81" s="165"/>
      <c r="BA81" s="165"/>
      <c r="BB81" s="165"/>
      <c r="BC81" s="165"/>
      <c r="BD81" s="165"/>
      <c r="BE81" s="165"/>
      <c r="BF81" s="165"/>
      <c r="BG81" s="165"/>
      <c r="BH81" s="165"/>
      <c r="BI81" s="165"/>
      <c r="BJ81" s="165"/>
      <c r="BK81" s="165"/>
      <c r="BL81" s="165"/>
      <c r="BM81" s="165"/>
      <c r="BN81" s="165"/>
      <c r="BO81" s="165"/>
      <c r="BP81" s="165"/>
      <c r="BQ81" s="165"/>
      <c r="BR81" s="165"/>
      <c r="BS81" s="165"/>
      <c r="BT81" s="165"/>
      <c r="BU81" s="165"/>
      <c r="BV81" s="165"/>
      <c r="BW81" s="165"/>
      <c r="BX81" s="166"/>
      <c r="BY81" s="148"/>
    </row>
    <row r="82" spans="1:77" ht="7.15" customHeight="1" x14ac:dyDescent="0.2">
      <c r="A82" s="167"/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65"/>
      <c r="M82" s="165"/>
      <c r="N82" s="165"/>
      <c r="O82" s="165"/>
      <c r="P82" s="165"/>
      <c r="Q82" s="165"/>
      <c r="R82" s="165"/>
      <c r="S82" s="165"/>
      <c r="T82" s="165"/>
      <c r="U82" s="165"/>
      <c r="V82" s="165"/>
      <c r="W82" s="165"/>
      <c r="X82" s="165"/>
      <c r="Y82" s="165"/>
      <c r="Z82" s="165"/>
      <c r="AA82" s="165"/>
      <c r="AB82" s="165"/>
      <c r="AC82" s="165"/>
      <c r="AD82" s="165"/>
      <c r="AE82" s="165"/>
      <c r="AF82" s="165"/>
      <c r="AG82" s="165"/>
      <c r="AH82" s="165"/>
      <c r="AI82" s="165"/>
      <c r="AJ82" s="165"/>
      <c r="AK82" s="165"/>
      <c r="AL82" s="165"/>
      <c r="AM82" s="165"/>
      <c r="AN82" s="165"/>
      <c r="AO82" s="165"/>
      <c r="AP82" s="165"/>
      <c r="AQ82" s="165"/>
      <c r="AR82" s="165"/>
      <c r="AS82" s="165"/>
      <c r="AT82" s="165"/>
      <c r="AU82" s="165"/>
      <c r="AV82" s="165"/>
      <c r="AW82" s="165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5"/>
      <c r="BI82" s="165"/>
      <c r="BJ82" s="165"/>
      <c r="BK82" s="165"/>
      <c r="BL82" s="165"/>
      <c r="BM82" s="165"/>
      <c r="BN82" s="165"/>
      <c r="BO82" s="165"/>
      <c r="BP82" s="165"/>
      <c r="BQ82" s="165"/>
      <c r="BR82" s="165"/>
      <c r="BS82" s="165"/>
      <c r="BT82" s="165"/>
      <c r="BU82" s="165"/>
      <c r="BV82" s="165"/>
      <c r="BW82" s="165"/>
      <c r="BX82" s="166"/>
      <c r="BY82" s="148"/>
    </row>
    <row r="83" spans="1:77" ht="7.15" customHeight="1" x14ac:dyDescent="0.2">
      <c r="A83" s="167"/>
      <c r="B83" s="165"/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165"/>
      <c r="AM83" s="165"/>
      <c r="AN83" s="165"/>
      <c r="AO83" s="165"/>
      <c r="AP83" s="165"/>
      <c r="AQ83" s="165"/>
      <c r="AR83" s="165"/>
      <c r="AS83" s="165"/>
      <c r="AT83" s="165"/>
      <c r="AU83" s="165"/>
      <c r="AV83" s="165"/>
      <c r="AW83" s="165"/>
      <c r="AX83" s="165"/>
      <c r="AY83" s="165"/>
      <c r="AZ83" s="165"/>
      <c r="BA83" s="165"/>
      <c r="BB83" s="165"/>
      <c r="BC83" s="165"/>
      <c r="BD83" s="165"/>
      <c r="BE83" s="165"/>
      <c r="BF83" s="165"/>
      <c r="BG83" s="165"/>
      <c r="BH83" s="165"/>
      <c r="BI83" s="165"/>
      <c r="BJ83" s="165"/>
      <c r="BK83" s="165"/>
      <c r="BL83" s="165"/>
      <c r="BM83" s="165"/>
      <c r="BN83" s="165"/>
      <c r="BO83" s="165"/>
      <c r="BP83" s="165"/>
      <c r="BQ83" s="165"/>
      <c r="BR83" s="165"/>
      <c r="BS83" s="165"/>
      <c r="BT83" s="165"/>
      <c r="BU83" s="165"/>
      <c r="BV83" s="165"/>
      <c r="BW83" s="165"/>
      <c r="BX83" s="166"/>
      <c r="BY83" s="148"/>
    </row>
    <row r="84" spans="1:77" ht="7.15" customHeight="1" x14ac:dyDescent="0.2">
      <c r="A84" s="167"/>
      <c r="B84" s="165"/>
      <c r="C84" s="165"/>
      <c r="D84" s="165"/>
      <c r="E84" s="165"/>
      <c r="F84" s="165"/>
      <c r="G84" s="165"/>
      <c r="H84" s="165"/>
      <c r="I84" s="165"/>
      <c r="J84" s="165"/>
      <c r="K84" s="165"/>
      <c r="L84" s="165"/>
      <c r="M84" s="165"/>
      <c r="N84" s="165"/>
      <c r="O84" s="165"/>
      <c r="P84" s="165"/>
      <c r="Q84" s="165"/>
      <c r="R84" s="165"/>
      <c r="S84" s="165"/>
      <c r="T84" s="165"/>
      <c r="U84" s="165"/>
      <c r="V84" s="165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165"/>
      <c r="AS84" s="165"/>
      <c r="AT84" s="165"/>
      <c r="AU84" s="165"/>
      <c r="AV84" s="165"/>
      <c r="AW84" s="165"/>
      <c r="AX84" s="165"/>
      <c r="AY84" s="165"/>
      <c r="AZ84" s="165"/>
      <c r="BA84" s="165"/>
      <c r="BB84" s="165"/>
      <c r="BC84" s="165"/>
      <c r="BD84" s="165"/>
      <c r="BE84" s="165"/>
      <c r="BF84" s="165"/>
      <c r="BG84" s="165"/>
      <c r="BH84" s="165"/>
      <c r="BI84" s="165"/>
      <c r="BJ84" s="165"/>
      <c r="BK84" s="165"/>
      <c r="BL84" s="165"/>
      <c r="BM84" s="165"/>
      <c r="BN84" s="165"/>
      <c r="BO84" s="165"/>
      <c r="BP84" s="165"/>
      <c r="BQ84" s="165"/>
      <c r="BR84" s="165"/>
      <c r="BS84" s="165"/>
      <c r="BT84" s="165"/>
      <c r="BU84" s="165"/>
      <c r="BV84" s="165"/>
      <c r="BW84" s="165"/>
      <c r="BX84" s="166"/>
      <c r="BY84" s="148"/>
    </row>
    <row r="85" spans="1:77" ht="7.15" customHeight="1" x14ac:dyDescent="0.2">
      <c r="A85" s="167"/>
      <c r="B85" s="165"/>
      <c r="C85" s="165"/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5"/>
      <c r="S85" s="165"/>
      <c r="T85" s="165"/>
      <c r="U85" s="165"/>
      <c r="V85" s="165"/>
      <c r="W85" s="165"/>
      <c r="X85" s="165"/>
      <c r="Y85" s="165"/>
      <c r="Z85" s="165"/>
      <c r="AA85" s="165"/>
      <c r="AB85" s="165"/>
      <c r="AC85" s="165"/>
      <c r="AD85" s="165"/>
      <c r="AE85" s="165"/>
      <c r="AF85" s="165"/>
      <c r="AG85" s="165"/>
      <c r="AH85" s="165"/>
      <c r="AI85" s="165"/>
      <c r="AJ85" s="165"/>
      <c r="AK85" s="165"/>
      <c r="AL85" s="165"/>
      <c r="AM85" s="165"/>
      <c r="AN85" s="165"/>
      <c r="AO85" s="165"/>
      <c r="AP85" s="165"/>
      <c r="AQ85" s="165"/>
      <c r="AR85" s="165"/>
      <c r="AS85" s="165"/>
      <c r="AT85" s="165"/>
      <c r="AU85" s="165"/>
      <c r="AV85" s="165"/>
      <c r="AW85" s="165"/>
      <c r="AX85" s="165"/>
      <c r="AY85" s="165"/>
      <c r="AZ85" s="165"/>
      <c r="BA85" s="165"/>
      <c r="BB85" s="165"/>
      <c r="BC85" s="165"/>
      <c r="BD85" s="165"/>
      <c r="BE85" s="165"/>
      <c r="BF85" s="165"/>
      <c r="BG85" s="165"/>
      <c r="BH85" s="165"/>
      <c r="BI85" s="165"/>
      <c r="BJ85" s="165"/>
      <c r="BK85" s="165"/>
      <c r="BL85" s="165"/>
      <c r="BM85" s="165"/>
      <c r="BN85" s="165"/>
      <c r="BO85" s="165"/>
      <c r="BP85" s="165"/>
      <c r="BQ85" s="165"/>
      <c r="BR85" s="165"/>
      <c r="BS85" s="165"/>
      <c r="BT85" s="165"/>
      <c r="BU85" s="165"/>
      <c r="BV85" s="165"/>
      <c r="BW85" s="165"/>
      <c r="BX85" s="166"/>
      <c r="BY85" s="148"/>
    </row>
    <row r="86" spans="1:77" ht="7.15" customHeight="1" x14ac:dyDescent="0.2">
      <c r="A86" s="167"/>
      <c r="B86" s="165"/>
      <c r="C86" s="165"/>
      <c r="D86" s="165"/>
      <c r="E86" s="165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5"/>
      <c r="S86" s="165"/>
      <c r="T86" s="165"/>
      <c r="U86" s="165"/>
      <c r="V86" s="165"/>
      <c r="W86" s="165"/>
      <c r="X86" s="165"/>
      <c r="Y86" s="165"/>
      <c r="Z86" s="165"/>
      <c r="AA86" s="165"/>
      <c r="AB86" s="165"/>
      <c r="AC86" s="165"/>
      <c r="AD86" s="165"/>
      <c r="AE86" s="165"/>
      <c r="AF86" s="165"/>
      <c r="AG86" s="165"/>
      <c r="AH86" s="165"/>
      <c r="AI86" s="165"/>
      <c r="AJ86" s="165"/>
      <c r="AK86" s="165"/>
      <c r="AL86" s="165"/>
      <c r="AM86" s="165"/>
      <c r="AN86" s="165"/>
      <c r="AO86" s="165"/>
      <c r="AP86" s="165"/>
      <c r="AQ86" s="165"/>
      <c r="AR86" s="165"/>
      <c r="AS86" s="165"/>
      <c r="AT86" s="165"/>
      <c r="AU86" s="165"/>
      <c r="AV86" s="165"/>
      <c r="AW86" s="165"/>
      <c r="AX86" s="165"/>
      <c r="AY86" s="165"/>
      <c r="AZ86" s="165"/>
      <c r="BA86" s="165"/>
      <c r="BB86" s="165"/>
      <c r="BC86" s="165"/>
      <c r="BD86" s="165"/>
      <c r="BE86" s="165"/>
      <c r="BF86" s="165"/>
      <c r="BG86" s="165"/>
      <c r="BH86" s="165"/>
      <c r="BI86" s="165"/>
      <c r="BJ86" s="165"/>
      <c r="BK86" s="165"/>
      <c r="BL86" s="165"/>
      <c r="BM86" s="165"/>
      <c r="BN86" s="165"/>
      <c r="BO86" s="165"/>
      <c r="BP86" s="165"/>
      <c r="BQ86" s="165"/>
      <c r="BR86" s="165"/>
      <c r="BS86" s="165"/>
      <c r="BT86" s="165"/>
      <c r="BU86" s="165"/>
      <c r="BV86" s="165"/>
      <c r="BW86" s="165"/>
      <c r="BX86" s="166"/>
      <c r="BY86" s="148"/>
    </row>
    <row r="87" spans="1:77" ht="7.15" customHeight="1" x14ac:dyDescent="0.2">
      <c r="A87" s="167"/>
      <c r="B87" s="165"/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5"/>
      <c r="S87" s="165"/>
      <c r="T87" s="165"/>
      <c r="U87" s="165"/>
      <c r="V87" s="165"/>
      <c r="W87" s="165"/>
      <c r="X87" s="165"/>
      <c r="Y87" s="165"/>
      <c r="Z87" s="165"/>
      <c r="AA87" s="165"/>
      <c r="AB87" s="165"/>
      <c r="AC87" s="165"/>
      <c r="AD87" s="165"/>
      <c r="AE87" s="165"/>
      <c r="AF87" s="165"/>
      <c r="AG87" s="165"/>
      <c r="AH87" s="165"/>
      <c r="AI87" s="165"/>
      <c r="AJ87" s="165"/>
      <c r="AK87" s="165"/>
      <c r="AL87" s="165"/>
      <c r="AM87" s="165"/>
      <c r="AN87" s="165"/>
      <c r="AO87" s="165"/>
      <c r="AP87" s="165"/>
      <c r="AQ87" s="165"/>
      <c r="AR87" s="165"/>
      <c r="AS87" s="165"/>
      <c r="AT87" s="165"/>
      <c r="AU87" s="165"/>
      <c r="AV87" s="165"/>
      <c r="AW87" s="165"/>
      <c r="AX87" s="165"/>
      <c r="AY87" s="165"/>
      <c r="AZ87" s="165"/>
      <c r="BA87" s="165"/>
      <c r="BB87" s="165"/>
      <c r="BC87" s="165"/>
      <c r="BD87" s="165"/>
      <c r="BE87" s="165"/>
      <c r="BF87" s="165"/>
      <c r="BG87" s="165"/>
      <c r="BH87" s="165"/>
      <c r="BI87" s="165"/>
      <c r="BJ87" s="165"/>
      <c r="BK87" s="165"/>
      <c r="BL87" s="165"/>
      <c r="BM87" s="165"/>
      <c r="BN87" s="165"/>
      <c r="BO87" s="165"/>
      <c r="BP87" s="165"/>
      <c r="BQ87" s="165"/>
      <c r="BR87" s="165"/>
      <c r="BS87" s="165"/>
      <c r="BT87" s="165"/>
      <c r="BU87" s="165"/>
      <c r="BV87" s="165"/>
      <c r="BW87" s="165"/>
      <c r="BX87" s="166"/>
      <c r="BY87" s="148"/>
    </row>
    <row r="88" spans="1:77" ht="7.15" customHeight="1" x14ac:dyDescent="0.2">
      <c r="A88" s="167"/>
      <c r="B88" s="165"/>
      <c r="C88" s="165"/>
      <c r="D88" s="165"/>
      <c r="E88" s="165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5"/>
      <c r="S88" s="165"/>
      <c r="T88" s="165"/>
      <c r="U88" s="165"/>
      <c r="V88" s="165"/>
      <c r="W88" s="165"/>
      <c r="X88" s="165"/>
      <c r="Y88" s="165"/>
      <c r="Z88" s="165"/>
      <c r="AA88" s="165"/>
      <c r="AB88" s="165"/>
      <c r="AC88" s="165"/>
      <c r="AD88" s="165"/>
      <c r="AE88" s="165"/>
      <c r="AF88" s="165"/>
      <c r="AG88" s="165"/>
      <c r="AH88" s="165"/>
      <c r="AI88" s="165"/>
      <c r="AJ88" s="165"/>
      <c r="AK88" s="165"/>
      <c r="AL88" s="165"/>
      <c r="AM88" s="165"/>
      <c r="AN88" s="165"/>
      <c r="AO88" s="165"/>
      <c r="AP88" s="165"/>
      <c r="AQ88" s="165"/>
      <c r="AR88" s="165"/>
      <c r="AS88" s="165"/>
      <c r="AT88" s="165"/>
      <c r="AU88" s="165"/>
      <c r="AV88" s="165"/>
      <c r="AW88" s="165"/>
      <c r="AX88" s="165"/>
      <c r="AY88" s="165"/>
      <c r="AZ88" s="165"/>
      <c r="BA88" s="165"/>
      <c r="BB88" s="165"/>
      <c r="BC88" s="165"/>
      <c r="BD88" s="165"/>
      <c r="BE88" s="165"/>
      <c r="BF88" s="165"/>
      <c r="BG88" s="165"/>
      <c r="BH88" s="165"/>
      <c r="BI88" s="165"/>
      <c r="BJ88" s="165"/>
      <c r="BK88" s="165"/>
      <c r="BL88" s="165"/>
      <c r="BM88" s="165"/>
      <c r="BN88" s="165"/>
      <c r="BO88" s="165"/>
      <c r="BP88" s="165"/>
      <c r="BQ88" s="165"/>
      <c r="BR88" s="165"/>
      <c r="BS88" s="165"/>
      <c r="BT88" s="165"/>
      <c r="BU88" s="165"/>
      <c r="BV88" s="165"/>
      <c r="BW88" s="165"/>
      <c r="BX88" s="166"/>
      <c r="BY88" s="148"/>
    </row>
    <row r="89" spans="1:77" ht="7.15" customHeight="1" x14ac:dyDescent="0.2">
      <c r="A89" s="167"/>
      <c r="B89" s="165"/>
      <c r="C89" s="165"/>
      <c r="D89" s="165"/>
      <c r="E89" s="165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5"/>
      <c r="S89" s="165"/>
      <c r="T89" s="165"/>
      <c r="U89" s="165"/>
      <c r="V89" s="165"/>
      <c r="W89" s="165"/>
      <c r="X89" s="165"/>
      <c r="Y89" s="165"/>
      <c r="Z89" s="165"/>
      <c r="AA89" s="165"/>
      <c r="AB89" s="165"/>
      <c r="AC89" s="165"/>
      <c r="AD89" s="165"/>
      <c r="AE89" s="165"/>
      <c r="AF89" s="165"/>
      <c r="AG89" s="165"/>
      <c r="AH89" s="165"/>
      <c r="AI89" s="165"/>
      <c r="AJ89" s="165"/>
      <c r="AK89" s="165"/>
      <c r="AL89" s="165"/>
      <c r="AM89" s="165"/>
      <c r="AN89" s="165"/>
      <c r="AO89" s="165"/>
      <c r="AP89" s="165"/>
      <c r="AQ89" s="165"/>
      <c r="AR89" s="165"/>
      <c r="AS89" s="165"/>
      <c r="AT89" s="165"/>
      <c r="AU89" s="165"/>
      <c r="AV89" s="165"/>
      <c r="AW89" s="165"/>
      <c r="AX89" s="165"/>
      <c r="AY89" s="165"/>
      <c r="AZ89" s="165"/>
      <c r="BA89" s="165"/>
      <c r="BB89" s="165"/>
      <c r="BC89" s="165"/>
      <c r="BD89" s="165"/>
      <c r="BE89" s="165"/>
      <c r="BF89" s="165"/>
      <c r="BG89" s="165"/>
      <c r="BH89" s="165"/>
      <c r="BI89" s="165"/>
      <c r="BJ89" s="165"/>
      <c r="BK89" s="165"/>
      <c r="BL89" s="165"/>
      <c r="BM89" s="165"/>
      <c r="BN89" s="165"/>
      <c r="BO89" s="165"/>
      <c r="BP89" s="165"/>
      <c r="BQ89" s="165"/>
      <c r="BR89" s="165"/>
      <c r="BS89" s="165"/>
      <c r="BT89" s="165"/>
      <c r="BU89" s="165"/>
      <c r="BV89" s="165"/>
      <c r="BW89" s="165"/>
      <c r="BX89" s="166"/>
      <c r="BY89" s="148"/>
    </row>
    <row r="90" spans="1:77" ht="7.15" customHeight="1" x14ac:dyDescent="0.25">
      <c r="A90" s="139"/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33"/>
      <c r="R90" s="133"/>
      <c r="S90" s="133"/>
      <c r="T90" s="133"/>
      <c r="U90" s="133"/>
      <c r="V90" s="133"/>
      <c r="W90" s="133"/>
      <c r="X90" s="133"/>
      <c r="Y90" s="133"/>
      <c r="Z90" s="133"/>
      <c r="AA90" s="133"/>
      <c r="AB90" s="133"/>
      <c r="AC90" s="133"/>
      <c r="AD90" s="133"/>
      <c r="AE90" s="133"/>
      <c r="AF90" s="133"/>
      <c r="AG90" s="133"/>
      <c r="AH90" s="133"/>
      <c r="AI90" s="133"/>
      <c r="AJ90" s="133"/>
      <c r="AK90" s="133"/>
      <c r="AL90" s="133"/>
      <c r="AM90" s="133"/>
      <c r="AN90" s="133"/>
      <c r="AO90" s="133"/>
      <c r="AP90" s="133"/>
      <c r="AQ90" s="133"/>
      <c r="AR90" s="133"/>
      <c r="AS90" s="133"/>
      <c r="AT90" s="133"/>
      <c r="AU90" s="133"/>
      <c r="AV90" s="133"/>
      <c r="AW90" s="133"/>
      <c r="AX90" s="133"/>
      <c r="AY90" s="133"/>
      <c r="AZ90" s="133"/>
      <c r="BA90" s="133"/>
      <c r="BB90" s="133"/>
      <c r="BC90" s="133"/>
      <c r="BD90" s="133"/>
      <c r="BE90" s="133"/>
      <c r="BF90" s="133"/>
      <c r="BG90" s="133"/>
      <c r="BH90" s="133"/>
      <c r="BI90" s="133"/>
      <c r="BJ90" s="133"/>
      <c r="BK90" s="133"/>
      <c r="BL90" s="133"/>
      <c r="BM90" s="133"/>
      <c r="BN90" s="133"/>
      <c r="BO90" s="133"/>
      <c r="BP90" s="133"/>
      <c r="BQ90" s="133"/>
      <c r="BR90" s="133"/>
      <c r="BS90" s="133"/>
      <c r="BT90" s="133"/>
      <c r="BU90" s="133"/>
      <c r="BV90" s="133"/>
      <c r="BW90" s="133"/>
      <c r="BX90" s="138"/>
      <c r="BY90" s="123"/>
    </row>
    <row r="91" spans="1:77" ht="7.15" customHeight="1" x14ac:dyDescent="0.25">
      <c r="A91" s="154" t="s">
        <v>338</v>
      </c>
      <c r="B91" s="155"/>
      <c r="C91" s="155"/>
      <c r="D91" s="155"/>
      <c r="E91" s="155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55"/>
      <c r="X91" s="155"/>
      <c r="Y91" s="155"/>
      <c r="Z91" s="155"/>
      <c r="AA91" s="155"/>
      <c r="AB91" s="155"/>
      <c r="AC91" s="155"/>
      <c r="AD91" s="155"/>
      <c r="AE91" s="155"/>
      <c r="AF91" s="155"/>
      <c r="AG91" s="155"/>
      <c r="AH91" s="155"/>
      <c r="AI91" s="155"/>
      <c r="AJ91" s="155"/>
      <c r="AK91" s="155"/>
      <c r="AL91" s="155"/>
      <c r="AM91" s="155"/>
      <c r="AN91" s="155"/>
      <c r="AO91" s="155"/>
      <c r="AP91" s="155"/>
      <c r="AQ91" s="155"/>
      <c r="AR91" s="155"/>
      <c r="AS91" s="155"/>
      <c r="AT91" s="155"/>
      <c r="AU91" s="155"/>
      <c r="AV91" s="155"/>
      <c r="AW91" s="155"/>
      <c r="AX91" s="155"/>
      <c r="AY91" s="155"/>
      <c r="AZ91" s="155"/>
      <c r="BA91" s="155"/>
      <c r="BB91" s="155"/>
      <c r="BC91" s="155"/>
      <c r="BD91" s="155"/>
      <c r="BE91" s="155"/>
      <c r="BF91" s="155"/>
      <c r="BG91" s="155"/>
      <c r="BH91" s="155"/>
      <c r="BI91" s="155"/>
      <c r="BJ91" s="155"/>
      <c r="BK91" s="155"/>
      <c r="BL91" s="155"/>
      <c r="BM91" s="155"/>
      <c r="BN91" s="155"/>
      <c r="BO91" s="155"/>
      <c r="BP91" s="155"/>
      <c r="BQ91" s="155"/>
      <c r="BR91" s="155"/>
      <c r="BS91" s="155"/>
      <c r="BT91" s="155"/>
      <c r="BU91" s="155"/>
      <c r="BV91" s="155"/>
      <c r="BW91" s="155"/>
      <c r="BX91" s="156"/>
      <c r="BY91" s="123"/>
    </row>
    <row r="92" spans="1:77" ht="7.15" customHeight="1" x14ac:dyDescent="0.25">
      <c r="A92" s="154"/>
      <c r="B92" s="155"/>
      <c r="C92" s="155"/>
      <c r="D92" s="155"/>
      <c r="E92" s="155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5"/>
      <c r="AT92" s="155"/>
      <c r="AU92" s="155"/>
      <c r="AV92" s="155"/>
      <c r="AW92" s="155"/>
      <c r="AX92" s="155"/>
      <c r="AY92" s="155"/>
      <c r="AZ92" s="155"/>
      <c r="BA92" s="155"/>
      <c r="BB92" s="155"/>
      <c r="BC92" s="155"/>
      <c r="BD92" s="155"/>
      <c r="BE92" s="155"/>
      <c r="BF92" s="155"/>
      <c r="BG92" s="155"/>
      <c r="BH92" s="155"/>
      <c r="BI92" s="155"/>
      <c r="BJ92" s="155"/>
      <c r="BK92" s="155"/>
      <c r="BL92" s="155"/>
      <c r="BM92" s="155"/>
      <c r="BN92" s="155"/>
      <c r="BO92" s="155"/>
      <c r="BP92" s="155"/>
      <c r="BQ92" s="155"/>
      <c r="BR92" s="155"/>
      <c r="BS92" s="155"/>
      <c r="BT92" s="155"/>
      <c r="BU92" s="155"/>
      <c r="BV92" s="155"/>
      <c r="BW92" s="155"/>
      <c r="BX92" s="156"/>
      <c r="BY92" s="123"/>
    </row>
    <row r="93" spans="1:77" ht="7.15" customHeight="1" x14ac:dyDescent="0.25">
      <c r="A93" s="154"/>
      <c r="B93" s="155"/>
      <c r="C93" s="155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5"/>
      <c r="X93" s="155"/>
      <c r="Y93" s="155"/>
      <c r="Z93" s="155"/>
      <c r="AA93" s="155"/>
      <c r="AB93" s="155"/>
      <c r="AC93" s="155"/>
      <c r="AD93" s="155"/>
      <c r="AE93" s="155"/>
      <c r="AF93" s="155"/>
      <c r="AG93" s="155"/>
      <c r="AH93" s="155"/>
      <c r="AI93" s="155"/>
      <c r="AJ93" s="155"/>
      <c r="AK93" s="155"/>
      <c r="AL93" s="155"/>
      <c r="AM93" s="155"/>
      <c r="AN93" s="155"/>
      <c r="AO93" s="155"/>
      <c r="AP93" s="155"/>
      <c r="AQ93" s="155"/>
      <c r="AR93" s="155"/>
      <c r="AS93" s="155"/>
      <c r="AT93" s="155"/>
      <c r="AU93" s="155"/>
      <c r="AV93" s="155"/>
      <c r="AW93" s="155"/>
      <c r="AX93" s="155"/>
      <c r="AY93" s="155"/>
      <c r="AZ93" s="155"/>
      <c r="BA93" s="155"/>
      <c r="BB93" s="155"/>
      <c r="BC93" s="155"/>
      <c r="BD93" s="155"/>
      <c r="BE93" s="155"/>
      <c r="BF93" s="155"/>
      <c r="BG93" s="155"/>
      <c r="BH93" s="155"/>
      <c r="BI93" s="155"/>
      <c r="BJ93" s="155"/>
      <c r="BK93" s="155"/>
      <c r="BL93" s="155"/>
      <c r="BM93" s="155"/>
      <c r="BN93" s="155"/>
      <c r="BO93" s="155"/>
      <c r="BP93" s="155"/>
      <c r="BQ93" s="155"/>
      <c r="BR93" s="155"/>
      <c r="BS93" s="155"/>
      <c r="BT93" s="155"/>
      <c r="BU93" s="155"/>
      <c r="BV93" s="155"/>
      <c r="BW93" s="155"/>
      <c r="BX93" s="156"/>
      <c r="BY93" s="123"/>
    </row>
    <row r="94" spans="1:77" ht="7.15" customHeight="1" thickBot="1" x14ac:dyDescent="0.25">
      <c r="A94" s="157"/>
      <c r="B94" s="158"/>
      <c r="C94" s="158"/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58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158"/>
      <c r="AL94" s="158"/>
      <c r="AM94" s="158"/>
      <c r="AN94" s="158"/>
      <c r="AO94" s="158"/>
      <c r="AP94" s="158"/>
      <c r="AQ94" s="158"/>
      <c r="AR94" s="158"/>
      <c r="AS94" s="158"/>
      <c r="AT94" s="158"/>
      <c r="AU94" s="158"/>
      <c r="AV94" s="158"/>
      <c r="AW94" s="158"/>
      <c r="AX94" s="158"/>
      <c r="AY94" s="158"/>
      <c r="AZ94" s="158"/>
      <c r="BA94" s="158"/>
      <c r="BB94" s="158"/>
      <c r="BC94" s="158"/>
      <c r="BD94" s="158"/>
      <c r="BE94" s="158"/>
      <c r="BF94" s="158"/>
      <c r="BG94" s="158"/>
      <c r="BH94" s="158"/>
      <c r="BI94" s="158"/>
      <c r="BJ94" s="158"/>
      <c r="BK94" s="158"/>
      <c r="BL94" s="158"/>
      <c r="BM94" s="158"/>
      <c r="BN94" s="158"/>
      <c r="BO94" s="158"/>
      <c r="BP94" s="158"/>
      <c r="BQ94" s="158"/>
      <c r="BR94" s="158"/>
      <c r="BS94" s="158"/>
      <c r="BT94" s="158"/>
      <c r="BU94" s="158"/>
      <c r="BV94" s="158"/>
      <c r="BW94" s="158"/>
      <c r="BX94" s="159"/>
    </row>
    <row r="96" spans="1:77" ht="7.15" hidden="1" customHeight="1" x14ac:dyDescent="0.25">
      <c r="X96" s="123"/>
      <c r="Y96" s="123"/>
      <c r="Z96" s="123"/>
      <c r="AA96" s="123"/>
      <c r="AB96" s="123"/>
      <c r="AC96" s="123"/>
      <c r="AD96" s="123"/>
      <c r="AE96" s="123"/>
      <c r="AF96" s="123"/>
      <c r="AG96" s="123"/>
      <c r="AH96" s="123"/>
      <c r="AI96" s="123"/>
      <c r="AJ96" s="123"/>
      <c r="AK96" s="123"/>
      <c r="AL96" s="123"/>
      <c r="AM96" s="123"/>
      <c r="AN96" s="123"/>
      <c r="AO96" s="123"/>
      <c r="AP96" s="123"/>
      <c r="AQ96" s="123"/>
      <c r="AR96" s="123"/>
      <c r="AS96" s="123"/>
      <c r="AT96" s="123"/>
      <c r="AU96" s="123"/>
      <c r="AV96" s="123"/>
      <c r="AW96" s="123"/>
      <c r="AX96" s="123"/>
      <c r="AY96" s="123"/>
      <c r="AZ96" s="123"/>
      <c r="BA96" s="123"/>
      <c r="BB96" s="123"/>
      <c r="BC96" s="123"/>
      <c r="BD96" s="123"/>
      <c r="BE96" s="123"/>
    </row>
    <row r="97" spans="24:57" ht="7.15" hidden="1" customHeight="1" x14ac:dyDescent="0.25">
      <c r="X97" s="123"/>
      <c r="Y97" s="123"/>
      <c r="Z97" s="123"/>
      <c r="AA97" s="123"/>
      <c r="AB97" s="123"/>
      <c r="AC97" s="123"/>
      <c r="AD97" s="123"/>
      <c r="AE97" s="123"/>
      <c r="AF97" s="123"/>
      <c r="AG97" s="123"/>
      <c r="AH97" s="123"/>
      <c r="AI97" s="123"/>
      <c r="AJ97" s="123"/>
      <c r="AK97" s="123"/>
      <c r="AL97" s="123"/>
      <c r="AM97" s="123"/>
      <c r="AN97" s="123"/>
      <c r="AO97" s="123"/>
      <c r="AP97" s="123"/>
      <c r="AQ97" s="123"/>
      <c r="AR97" s="123"/>
      <c r="AS97" s="123"/>
      <c r="AT97" s="123"/>
      <c r="AU97" s="123"/>
      <c r="AV97" s="123"/>
      <c r="AW97" s="123"/>
      <c r="AX97" s="123"/>
      <c r="AY97" s="123"/>
      <c r="AZ97" s="123"/>
      <c r="BA97" s="123"/>
      <c r="BB97" s="123"/>
      <c r="BC97" s="123"/>
      <c r="BD97" s="123"/>
      <c r="BE97" s="123"/>
    </row>
    <row r="98" spans="24:57" ht="7.15" customHeight="1" thickTop="1" x14ac:dyDescent="0.2"/>
    <row r="99" spans="24:57" ht="7.15" customHeight="1" x14ac:dyDescent="0.2"/>
    <row r="100" spans="24:57" ht="7.15" customHeight="1" x14ac:dyDescent="0.2"/>
    <row r="101" spans="24:57" ht="7.15" customHeight="1" x14ac:dyDescent="0.2"/>
    <row r="102" spans="24:57" ht="7.15" customHeight="1" x14ac:dyDescent="0.2"/>
    <row r="103" spans="24:57" ht="7.15" customHeight="1" x14ac:dyDescent="0.2"/>
    <row r="104" spans="24:57" ht="7.15" customHeight="1" x14ac:dyDescent="0.2"/>
    <row r="105" spans="24:57" ht="7.15" customHeight="1" x14ac:dyDescent="0.2"/>
    <row r="106" spans="24:57" ht="7.15" customHeight="1" x14ac:dyDescent="0.2"/>
    <row r="107" spans="24:57" ht="7.15" customHeight="1" x14ac:dyDescent="0.2"/>
  </sheetData>
  <protectedRanges>
    <protectedRange sqref="BP2:BW4" name="Tax Year"/>
  </protectedRanges>
  <mergeCells count="11">
    <mergeCell ref="A91:BX94"/>
    <mergeCell ref="N43:AW44"/>
    <mergeCell ref="AX43:BG44"/>
    <mergeCell ref="A48:BX89"/>
    <mergeCell ref="BP2:BW4"/>
    <mergeCell ref="BP5:BW7"/>
    <mergeCell ref="A17:BX29"/>
    <mergeCell ref="H36:AL37"/>
    <mergeCell ref="AM36:BQ37"/>
    <mergeCell ref="H38:AL40"/>
    <mergeCell ref="AM38:BQ40"/>
  </mergeCells>
  <dataValidations count="1">
    <dataValidation type="list" allowBlank="1" showInputMessage="1" showErrorMessage="1" sqref="BP2:BW4" xr:uid="{00000000-0002-0000-0000-000000000000}">
      <formula1>$CC$2:$CC$11</formula1>
    </dataValidation>
  </dataValidations>
  <printOptions horizontalCentered="1" verticalCentered="1"/>
  <pageMargins left="0.3" right="0.3" top="0.6" bottom="0.3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Select Company Name" prompt="from the drop-down list using the down arrow icon" xr:uid="{00000000-0002-0000-0000-000001000000}">
          <x14:formula1>
            <xm:f>Company_Name!$A$2:$A$16</xm:f>
          </x14:formula1>
          <xm:sqref>H38:AL40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J73"/>
  <sheetViews>
    <sheetView showGridLines="0" zoomScale="85" zoomScaleNormal="85" workbookViewId="0">
      <selection activeCell="R18" sqref="R18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6.7109375" customWidth="1"/>
    <col min="20" max="20" width="5.7109375" customWidth="1"/>
    <col min="21" max="21" width="4.7109375" customWidth="1"/>
    <col min="22" max="22" width="3.7109375" customWidth="1"/>
    <col min="23" max="23" width="15.7109375" customWidth="1"/>
    <col min="24" max="25" width="3.7109375" customWidth="1"/>
    <col min="26" max="26" width="8.7109375" customWidth="1"/>
    <col min="27" max="27" width="4.7109375" customWidth="1"/>
    <col min="28" max="28" width="1.5703125" customWidth="1"/>
    <col min="29" max="30" width="3.7109375" hidden="1" customWidth="1"/>
    <col min="31" max="31" width="15.7109375" hidden="1" customWidth="1"/>
    <col min="32" max="32" width="5.42578125" hidden="1" customWidth="1"/>
    <col min="33" max="33" width="4.42578125" hidden="1" customWidth="1"/>
    <col min="34" max="34" width="6.7109375" hidden="1" customWidth="1"/>
    <col min="35" max="36" width="15.7109375" hidden="1" customWidth="1"/>
  </cols>
  <sheetData>
    <row r="1" spans="1:36" x14ac:dyDescent="0.25">
      <c r="AB1" s="94"/>
      <c r="AC1" s="94"/>
      <c r="AD1" s="94"/>
      <c r="AE1" s="94"/>
      <c r="AF1" s="94"/>
      <c r="AG1" s="94"/>
      <c r="AH1" s="94"/>
      <c r="AI1" s="94"/>
      <c r="AJ1" s="94"/>
    </row>
    <row r="2" spans="1:36" x14ac:dyDescent="0.25">
      <c r="A2" s="1"/>
      <c r="B2" s="2"/>
      <c r="C2" s="2"/>
      <c r="D2" s="2"/>
      <c r="E2" s="355" t="s">
        <v>0</v>
      </c>
      <c r="F2" s="356"/>
      <c r="G2" s="356"/>
      <c r="H2" s="356"/>
      <c r="I2" s="356"/>
      <c r="J2" s="356"/>
      <c r="K2" s="356"/>
      <c r="L2" s="356"/>
      <c r="M2" s="356"/>
      <c r="N2" s="356"/>
      <c r="O2" s="2"/>
      <c r="P2" s="2"/>
      <c r="Q2" s="2"/>
      <c r="R2" s="2"/>
      <c r="S2" s="95"/>
      <c r="T2" s="95"/>
      <c r="U2" s="95"/>
      <c r="V2" s="95"/>
      <c r="W2" s="95"/>
      <c r="X2" s="95"/>
      <c r="Y2" s="95"/>
      <c r="Z2" s="95"/>
      <c r="AA2" s="96"/>
      <c r="AB2" s="94"/>
      <c r="AC2" s="94"/>
      <c r="AD2" s="94"/>
      <c r="AE2" s="94"/>
      <c r="AF2" s="94"/>
      <c r="AG2" s="94"/>
      <c r="AH2" s="94"/>
      <c r="AI2" s="94"/>
      <c r="AJ2" s="94"/>
    </row>
    <row r="3" spans="1:36" x14ac:dyDescent="0.25">
      <c r="A3" s="5"/>
      <c r="B3" s="6"/>
      <c r="C3" s="6"/>
      <c r="D3" s="6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97"/>
      <c r="P3" s="97"/>
      <c r="Q3" s="97"/>
      <c r="R3" s="97"/>
      <c r="S3" s="98"/>
      <c r="T3" s="98"/>
      <c r="U3" s="98"/>
      <c r="V3" s="98"/>
      <c r="W3" s="98"/>
      <c r="X3" s="98"/>
      <c r="Y3" s="98"/>
      <c r="Z3" s="98"/>
      <c r="AA3" s="99"/>
      <c r="AB3" s="94"/>
      <c r="AC3" s="94"/>
      <c r="AD3" s="94"/>
      <c r="AE3" s="94"/>
      <c r="AF3" s="94"/>
      <c r="AG3" s="94"/>
      <c r="AH3" s="94"/>
      <c r="AI3" s="94"/>
      <c r="AJ3" s="94"/>
    </row>
    <row r="4" spans="1:36" ht="23.25" customHeight="1" x14ac:dyDescent="0.25">
      <c r="A4" s="5"/>
      <c r="B4" s="6"/>
      <c r="C4" s="6"/>
      <c r="D4" s="6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97"/>
      <c r="P4" s="97"/>
      <c r="Q4" s="97"/>
      <c r="R4" s="97"/>
      <c r="S4" s="359" t="s">
        <v>120</v>
      </c>
      <c r="T4" s="359"/>
      <c r="U4" s="359"/>
      <c r="V4" s="603"/>
      <c r="W4" s="603"/>
      <c r="X4" s="603"/>
      <c r="Y4" s="603"/>
      <c r="Z4" s="603"/>
      <c r="AA4" s="604"/>
    </row>
    <row r="5" spans="1:36" ht="15" customHeight="1" x14ac:dyDescent="0.25">
      <c r="A5" s="5"/>
      <c r="B5" s="6"/>
      <c r="C5" s="6"/>
      <c r="D5" s="6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97"/>
      <c r="P5" s="97"/>
      <c r="Q5" s="97"/>
      <c r="R5" s="97"/>
      <c r="S5" s="603"/>
      <c r="T5" s="603"/>
      <c r="U5" s="603"/>
      <c r="V5" s="603"/>
      <c r="W5" s="603"/>
      <c r="X5" s="603"/>
      <c r="Y5" s="603"/>
      <c r="Z5" s="603"/>
      <c r="AA5" s="604"/>
    </row>
    <row r="6" spans="1:36" ht="15" customHeight="1" x14ac:dyDescent="0.25">
      <c r="A6" s="5"/>
      <c r="B6" s="6"/>
      <c r="C6" s="7" t="s">
        <v>1</v>
      </c>
      <c r="D6" s="8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97"/>
      <c r="P6" s="97"/>
      <c r="Q6" s="97"/>
      <c r="R6" s="97"/>
      <c r="S6" s="603"/>
      <c r="T6" s="603"/>
      <c r="U6" s="603"/>
      <c r="V6" s="603"/>
      <c r="W6" s="603"/>
      <c r="X6" s="603"/>
      <c r="Y6" s="603"/>
      <c r="Z6" s="603"/>
      <c r="AA6" s="604"/>
    </row>
    <row r="7" spans="1:36" ht="31.5" customHeight="1" x14ac:dyDescent="0.25">
      <c r="A7" s="5"/>
      <c r="B7" s="9"/>
      <c r="C7" s="9"/>
      <c r="D7" s="9"/>
      <c r="E7" s="358"/>
      <c r="F7" s="358"/>
      <c r="G7" s="358"/>
      <c r="H7" s="358"/>
      <c r="I7" s="358"/>
      <c r="J7" s="358"/>
      <c r="K7" s="358"/>
      <c r="L7" s="358"/>
      <c r="M7" s="358"/>
      <c r="N7" s="358"/>
      <c r="O7" s="97"/>
      <c r="P7" s="97"/>
      <c r="Q7" s="97"/>
      <c r="R7" s="97"/>
      <c r="S7" s="605"/>
      <c r="T7" s="605"/>
      <c r="U7" s="605"/>
      <c r="V7" s="605"/>
      <c r="W7" s="605"/>
      <c r="X7" s="605"/>
      <c r="Y7" s="605"/>
      <c r="Z7" s="605"/>
      <c r="AA7" s="606"/>
    </row>
    <row r="8" spans="1:36" ht="23.25" x14ac:dyDescent="0.25">
      <c r="A8" s="362" t="s">
        <v>2</v>
      </c>
      <c r="B8" s="363"/>
      <c r="C8" s="363"/>
      <c r="D8" s="363"/>
      <c r="E8" s="150">
        <f>'Missouri Cover'!$BP$2</f>
        <v>2026</v>
      </c>
      <c r="F8" s="100"/>
      <c r="G8" s="100"/>
      <c r="H8" s="100"/>
      <c r="I8" s="607" t="s">
        <v>121</v>
      </c>
      <c r="J8" s="608"/>
      <c r="K8" s="608"/>
      <c r="L8" s="608"/>
      <c r="M8" s="608"/>
      <c r="N8" s="608"/>
      <c r="O8" s="608"/>
      <c r="P8" s="608"/>
      <c r="Q8" s="608"/>
      <c r="R8" s="609"/>
      <c r="S8" s="609"/>
      <c r="T8" s="609"/>
      <c r="U8" s="609"/>
      <c r="V8" s="609"/>
      <c r="W8" s="609"/>
      <c r="X8" s="609"/>
      <c r="Y8" s="609"/>
      <c r="Z8" s="609"/>
      <c r="AA8" s="610"/>
    </row>
    <row r="9" spans="1:36" ht="18" customHeight="1" x14ac:dyDescent="0.25">
      <c r="A9" s="611" t="s">
        <v>3</v>
      </c>
      <c r="B9" s="612"/>
      <c r="C9" s="612"/>
      <c r="D9" s="612"/>
      <c r="E9" s="612"/>
      <c r="F9" s="612"/>
      <c r="G9" s="612"/>
      <c r="H9" s="612"/>
      <c r="I9" s="612"/>
      <c r="J9" s="612"/>
      <c r="K9" s="612"/>
      <c r="L9" s="612"/>
      <c r="M9" s="612"/>
      <c r="N9" s="612"/>
      <c r="O9" s="613"/>
      <c r="P9" s="614" t="s">
        <v>4</v>
      </c>
      <c r="Q9" s="615"/>
      <c r="R9" s="615"/>
      <c r="S9" s="615"/>
      <c r="T9" s="615"/>
      <c r="U9" s="615"/>
      <c r="V9" s="615"/>
      <c r="W9" s="615"/>
      <c r="X9" s="615"/>
      <c r="Y9" s="615"/>
      <c r="Z9" s="615"/>
      <c r="AA9" s="616"/>
    </row>
    <row r="10" spans="1:36" ht="30" customHeight="1" x14ac:dyDescent="0.25">
      <c r="A10" s="592" t="str">
        <f>IF('Missouri Cover'!$H$38="","",'Missouri Cover'!$H$38)</f>
        <v/>
      </c>
      <c r="B10" s="593"/>
      <c r="C10" s="593"/>
      <c r="D10" s="593"/>
      <c r="E10" s="593"/>
      <c r="F10" s="593"/>
      <c r="G10" s="593"/>
      <c r="H10" s="593"/>
      <c r="I10" s="593"/>
      <c r="J10" s="593"/>
      <c r="K10" s="593"/>
      <c r="L10" s="593"/>
      <c r="M10" s="593"/>
      <c r="N10" s="593"/>
      <c r="O10" s="594"/>
      <c r="P10" s="595" t="str">
        <f>'Missouri Cover'!$AM$38</f>
        <v/>
      </c>
      <c r="Q10" s="595"/>
      <c r="R10" s="595"/>
      <c r="S10" s="595"/>
      <c r="T10" s="595"/>
      <c r="U10" s="595"/>
      <c r="V10" s="595"/>
      <c r="W10" s="595"/>
      <c r="X10" s="595"/>
      <c r="Y10" s="595"/>
      <c r="Z10" s="595"/>
      <c r="AA10" s="596"/>
    </row>
    <row r="11" spans="1:36" ht="18" customHeight="1" x14ac:dyDescent="0.25">
      <c r="A11" s="597"/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  <c r="U11" s="598"/>
      <c r="V11" s="598"/>
      <c r="W11" s="598"/>
      <c r="X11" s="598"/>
      <c r="Y11" s="598"/>
      <c r="Z11" s="598"/>
      <c r="AA11" s="599"/>
    </row>
    <row r="12" spans="1:36" ht="30" customHeight="1" x14ac:dyDescent="0.25">
      <c r="A12" s="600" t="s">
        <v>122</v>
      </c>
      <c r="B12" s="601"/>
      <c r="C12" s="601"/>
      <c r="D12" s="601"/>
      <c r="E12" s="601"/>
      <c r="F12" s="601"/>
      <c r="G12" s="601"/>
      <c r="H12" s="601"/>
      <c r="I12" s="601"/>
      <c r="J12" s="601"/>
      <c r="K12" s="601"/>
      <c r="L12" s="601"/>
      <c r="M12" s="601"/>
      <c r="N12" s="601"/>
      <c r="O12" s="601"/>
      <c r="P12" s="601"/>
      <c r="Q12" s="601"/>
      <c r="R12" s="601"/>
      <c r="S12" s="602"/>
      <c r="T12" s="602"/>
      <c r="U12" s="602"/>
      <c r="V12" s="602"/>
      <c r="W12" s="602"/>
      <c r="X12" s="602"/>
      <c r="Y12" s="602"/>
      <c r="Z12" s="602"/>
      <c r="AA12" s="602"/>
    </row>
    <row r="13" spans="1:36" ht="30" customHeight="1" x14ac:dyDescent="0.25">
      <c r="A13" s="582"/>
      <c r="B13" s="583"/>
      <c r="C13" s="583"/>
      <c r="D13" s="583"/>
      <c r="E13" s="583"/>
      <c r="F13" s="583"/>
      <c r="G13" s="583"/>
      <c r="H13" s="583"/>
      <c r="I13" s="583"/>
      <c r="J13" s="583"/>
      <c r="K13" s="583"/>
      <c r="L13" s="583"/>
      <c r="M13" s="583"/>
      <c r="N13" s="584" t="s">
        <v>123</v>
      </c>
      <c r="O13" s="405"/>
      <c r="P13" s="405"/>
      <c r="Q13" s="405"/>
      <c r="R13" s="405"/>
      <c r="S13" s="405"/>
      <c r="T13" s="405"/>
      <c r="U13" s="405"/>
      <c r="V13" s="585"/>
      <c r="W13" s="585"/>
      <c r="X13" s="585"/>
      <c r="Y13" s="585"/>
      <c r="Z13" s="585"/>
      <c r="AA13" s="585"/>
    </row>
    <row r="14" spans="1:36" ht="60" customHeight="1" x14ac:dyDescent="0.25">
      <c r="A14" s="101" t="s">
        <v>97</v>
      </c>
      <c r="B14" s="586" t="s">
        <v>124</v>
      </c>
      <c r="C14" s="532"/>
      <c r="D14" s="532"/>
      <c r="E14" s="532"/>
      <c r="F14" s="532"/>
      <c r="G14" s="532"/>
      <c r="H14" s="532"/>
      <c r="I14" s="587" t="s">
        <v>125</v>
      </c>
      <c r="J14" s="587"/>
      <c r="K14" s="587"/>
      <c r="L14" s="575" t="s">
        <v>126</v>
      </c>
      <c r="M14" s="534"/>
      <c r="N14" s="575" t="s">
        <v>127</v>
      </c>
      <c r="O14" s="575"/>
      <c r="P14" s="575"/>
      <c r="Q14" s="102" t="s">
        <v>128</v>
      </c>
      <c r="R14" s="102" t="s">
        <v>129</v>
      </c>
      <c r="S14" s="575" t="s">
        <v>130</v>
      </c>
      <c r="T14" s="507"/>
      <c r="U14" s="507"/>
      <c r="V14" s="588" t="s">
        <v>131</v>
      </c>
      <c r="W14" s="507"/>
      <c r="X14" s="575" t="s">
        <v>132</v>
      </c>
      <c r="Y14" s="576"/>
      <c r="Z14" s="576"/>
      <c r="AA14" s="576"/>
    </row>
    <row r="15" spans="1:36" ht="30" customHeight="1" x14ac:dyDescent="0.25">
      <c r="A15" s="103">
        <v>1</v>
      </c>
      <c r="B15" s="572"/>
      <c r="C15" s="589"/>
      <c r="D15" s="589"/>
      <c r="E15" s="589"/>
      <c r="F15" s="589"/>
      <c r="G15" s="589"/>
      <c r="H15" s="589"/>
      <c r="I15" s="573"/>
      <c r="J15" s="573"/>
      <c r="K15" s="573"/>
      <c r="L15" s="573"/>
      <c r="M15" s="590"/>
      <c r="N15" s="574"/>
      <c r="O15" s="574"/>
      <c r="P15" s="574"/>
      <c r="Q15" s="104"/>
      <c r="R15" s="104"/>
      <c r="S15" s="574"/>
      <c r="T15" s="591"/>
      <c r="U15" s="591"/>
      <c r="V15" s="571"/>
      <c r="W15" s="577"/>
      <c r="X15" s="571"/>
      <c r="Y15" s="577"/>
      <c r="Z15" s="577"/>
      <c r="AA15" s="577"/>
    </row>
    <row r="16" spans="1:36" ht="30" customHeight="1" x14ac:dyDescent="0.25">
      <c r="A16" s="103">
        <v>2</v>
      </c>
      <c r="B16" s="572"/>
      <c r="C16" s="572"/>
      <c r="D16" s="572"/>
      <c r="E16" s="572"/>
      <c r="F16" s="572"/>
      <c r="G16" s="572"/>
      <c r="H16" s="572"/>
      <c r="I16" s="573"/>
      <c r="J16" s="573"/>
      <c r="K16" s="573"/>
      <c r="L16" s="573"/>
      <c r="M16" s="573"/>
      <c r="N16" s="574"/>
      <c r="O16" s="574"/>
      <c r="P16" s="574"/>
      <c r="Q16" s="104"/>
      <c r="R16" s="104"/>
      <c r="S16" s="574"/>
      <c r="T16" s="574"/>
      <c r="U16" s="574"/>
      <c r="V16" s="571"/>
      <c r="W16" s="571"/>
      <c r="X16" s="571"/>
      <c r="Y16" s="571"/>
      <c r="Z16" s="571"/>
      <c r="AA16" s="571"/>
    </row>
    <row r="17" spans="1:27" ht="30" customHeight="1" x14ac:dyDescent="0.25">
      <c r="A17" s="103">
        <v>3</v>
      </c>
      <c r="B17" s="572"/>
      <c r="C17" s="572"/>
      <c r="D17" s="572"/>
      <c r="E17" s="572"/>
      <c r="F17" s="572"/>
      <c r="G17" s="572"/>
      <c r="H17" s="572"/>
      <c r="I17" s="573"/>
      <c r="J17" s="573"/>
      <c r="K17" s="573"/>
      <c r="L17" s="573"/>
      <c r="M17" s="573"/>
      <c r="N17" s="574"/>
      <c r="O17" s="574"/>
      <c r="P17" s="574"/>
      <c r="Q17" s="104"/>
      <c r="R17" s="104"/>
      <c r="S17" s="574"/>
      <c r="T17" s="574"/>
      <c r="U17" s="574"/>
      <c r="V17" s="571"/>
      <c r="W17" s="571"/>
      <c r="X17" s="571"/>
      <c r="Y17" s="571"/>
      <c r="Z17" s="571"/>
      <c r="AA17" s="571"/>
    </row>
    <row r="18" spans="1:27" ht="30" customHeight="1" x14ac:dyDescent="0.25">
      <c r="A18" s="103">
        <v>4</v>
      </c>
      <c r="B18" s="572"/>
      <c r="C18" s="572"/>
      <c r="D18" s="572"/>
      <c r="E18" s="572"/>
      <c r="F18" s="572"/>
      <c r="G18" s="572"/>
      <c r="H18" s="572"/>
      <c r="I18" s="573"/>
      <c r="J18" s="573"/>
      <c r="K18" s="573"/>
      <c r="L18" s="573"/>
      <c r="M18" s="573"/>
      <c r="N18" s="574"/>
      <c r="O18" s="574"/>
      <c r="P18" s="574"/>
      <c r="Q18" s="104"/>
      <c r="R18" s="104"/>
      <c r="S18" s="574"/>
      <c r="T18" s="574"/>
      <c r="U18" s="574"/>
      <c r="V18" s="571"/>
      <c r="W18" s="571"/>
      <c r="X18" s="571"/>
      <c r="Y18" s="571"/>
      <c r="Z18" s="571"/>
      <c r="AA18" s="571"/>
    </row>
    <row r="19" spans="1:27" ht="30" customHeight="1" x14ac:dyDescent="0.25">
      <c r="A19" s="103">
        <v>5</v>
      </c>
      <c r="B19" s="572"/>
      <c r="C19" s="572"/>
      <c r="D19" s="572"/>
      <c r="E19" s="572"/>
      <c r="F19" s="572"/>
      <c r="G19" s="572"/>
      <c r="H19" s="572"/>
      <c r="I19" s="573"/>
      <c r="J19" s="573"/>
      <c r="K19" s="573"/>
      <c r="L19" s="573"/>
      <c r="M19" s="573"/>
      <c r="N19" s="574"/>
      <c r="O19" s="574"/>
      <c r="P19" s="574"/>
      <c r="Q19" s="104"/>
      <c r="R19" s="104"/>
      <c r="S19" s="574"/>
      <c r="T19" s="574"/>
      <c r="U19" s="574"/>
      <c r="V19" s="571"/>
      <c r="W19" s="571"/>
      <c r="X19" s="571"/>
      <c r="Y19" s="571"/>
      <c r="Z19" s="571"/>
      <c r="AA19" s="571"/>
    </row>
    <row r="20" spans="1:27" ht="30" customHeight="1" x14ac:dyDescent="0.25">
      <c r="A20" s="578" t="s">
        <v>133</v>
      </c>
      <c r="B20" s="579"/>
      <c r="C20" s="579"/>
      <c r="D20" s="579"/>
      <c r="E20" s="579"/>
      <c r="F20" s="579"/>
      <c r="G20" s="579"/>
      <c r="H20" s="579"/>
      <c r="I20" s="579"/>
      <c r="J20" s="579"/>
      <c r="K20" s="579"/>
      <c r="L20" s="579"/>
      <c r="M20" s="579"/>
      <c r="N20" s="579"/>
      <c r="O20" s="579"/>
      <c r="P20" s="579"/>
      <c r="Q20" s="579"/>
      <c r="R20" s="579"/>
      <c r="S20" s="580"/>
      <c r="T20" s="580"/>
      <c r="U20" s="580"/>
      <c r="V20" s="580"/>
      <c r="W20" s="580"/>
      <c r="X20" s="580"/>
      <c r="Y20" s="580"/>
      <c r="Z20" s="580"/>
      <c r="AA20" s="581"/>
    </row>
    <row r="21" spans="1:27" ht="30" customHeight="1" x14ac:dyDescent="0.25">
      <c r="A21" s="582"/>
      <c r="B21" s="583"/>
      <c r="C21" s="583"/>
      <c r="D21" s="583"/>
      <c r="E21" s="583"/>
      <c r="F21" s="583"/>
      <c r="G21" s="583"/>
      <c r="H21" s="583"/>
      <c r="I21" s="583"/>
      <c r="J21" s="583"/>
      <c r="K21" s="583"/>
      <c r="L21" s="583"/>
      <c r="M21" s="583"/>
      <c r="N21" s="584" t="s">
        <v>123</v>
      </c>
      <c r="O21" s="405"/>
      <c r="P21" s="405"/>
      <c r="Q21" s="405"/>
      <c r="R21" s="405"/>
      <c r="S21" s="405"/>
      <c r="T21" s="405"/>
      <c r="U21" s="405"/>
      <c r="V21" s="585"/>
      <c r="W21" s="585"/>
      <c r="X21" s="585"/>
      <c r="Y21" s="585"/>
      <c r="Z21" s="585"/>
      <c r="AA21" s="585"/>
    </row>
    <row r="22" spans="1:27" ht="60" customHeight="1" x14ac:dyDescent="0.25">
      <c r="A22" s="101" t="s">
        <v>97</v>
      </c>
      <c r="B22" s="586" t="s">
        <v>124</v>
      </c>
      <c r="C22" s="532"/>
      <c r="D22" s="532"/>
      <c r="E22" s="532"/>
      <c r="F22" s="532"/>
      <c r="G22" s="532"/>
      <c r="H22" s="532"/>
      <c r="I22" s="587" t="s">
        <v>125</v>
      </c>
      <c r="J22" s="587"/>
      <c r="K22" s="587"/>
      <c r="L22" s="575" t="s">
        <v>126</v>
      </c>
      <c r="M22" s="534"/>
      <c r="N22" s="575" t="s">
        <v>127</v>
      </c>
      <c r="O22" s="575"/>
      <c r="P22" s="575"/>
      <c r="Q22" s="102" t="s">
        <v>128</v>
      </c>
      <c r="R22" s="102" t="s">
        <v>129</v>
      </c>
      <c r="S22" s="575" t="s">
        <v>130</v>
      </c>
      <c r="T22" s="507"/>
      <c r="U22" s="507"/>
      <c r="V22" s="588" t="s">
        <v>131</v>
      </c>
      <c r="W22" s="507"/>
      <c r="X22" s="575" t="s">
        <v>132</v>
      </c>
      <c r="Y22" s="576"/>
      <c r="Z22" s="576"/>
      <c r="AA22" s="576"/>
    </row>
    <row r="23" spans="1:27" ht="30" customHeight="1" x14ac:dyDescent="0.25">
      <c r="A23" s="103">
        <v>6</v>
      </c>
      <c r="B23" s="572"/>
      <c r="C23" s="572"/>
      <c r="D23" s="572"/>
      <c r="E23" s="572"/>
      <c r="F23" s="572"/>
      <c r="G23" s="572"/>
      <c r="H23" s="572"/>
      <c r="I23" s="573"/>
      <c r="J23" s="573"/>
      <c r="K23" s="573"/>
      <c r="L23" s="573"/>
      <c r="M23" s="573"/>
      <c r="N23" s="574"/>
      <c r="O23" s="574"/>
      <c r="P23" s="574"/>
      <c r="Q23" s="104"/>
      <c r="R23" s="104"/>
      <c r="S23" s="574"/>
      <c r="T23" s="574"/>
      <c r="U23" s="574"/>
      <c r="V23" s="571"/>
      <c r="W23" s="577"/>
      <c r="X23" s="571"/>
      <c r="Y23" s="577"/>
      <c r="Z23" s="577"/>
      <c r="AA23" s="577"/>
    </row>
    <row r="24" spans="1:27" ht="30" customHeight="1" x14ac:dyDescent="0.25">
      <c r="A24" s="103">
        <v>7</v>
      </c>
      <c r="B24" s="572"/>
      <c r="C24" s="572"/>
      <c r="D24" s="572"/>
      <c r="E24" s="572"/>
      <c r="F24" s="572"/>
      <c r="G24" s="572"/>
      <c r="H24" s="572"/>
      <c r="I24" s="573"/>
      <c r="J24" s="573"/>
      <c r="K24" s="573"/>
      <c r="L24" s="573"/>
      <c r="M24" s="573"/>
      <c r="N24" s="574"/>
      <c r="O24" s="574"/>
      <c r="P24" s="574"/>
      <c r="Q24" s="104"/>
      <c r="R24" s="104"/>
      <c r="S24" s="574"/>
      <c r="T24" s="574"/>
      <c r="U24" s="574"/>
      <c r="V24" s="571"/>
      <c r="W24" s="571"/>
      <c r="X24" s="571"/>
      <c r="Y24" s="571"/>
      <c r="Z24" s="571"/>
      <c r="AA24" s="571"/>
    </row>
    <row r="25" spans="1:27" ht="30" customHeight="1" x14ac:dyDescent="0.25">
      <c r="A25" s="103">
        <v>8</v>
      </c>
      <c r="B25" s="572"/>
      <c r="C25" s="572"/>
      <c r="D25" s="572"/>
      <c r="E25" s="572"/>
      <c r="F25" s="572"/>
      <c r="G25" s="572"/>
      <c r="H25" s="572"/>
      <c r="I25" s="573"/>
      <c r="J25" s="573"/>
      <c r="K25" s="573"/>
      <c r="L25" s="573"/>
      <c r="M25" s="573"/>
      <c r="N25" s="574"/>
      <c r="O25" s="574"/>
      <c r="P25" s="574"/>
      <c r="Q25" s="104"/>
      <c r="R25" s="104"/>
      <c r="S25" s="574"/>
      <c r="T25" s="574"/>
      <c r="U25" s="574"/>
      <c r="V25" s="571"/>
      <c r="W25" s="571"/>
      <c r="X25" s="571"/>
      <c r="Y25" s="571"/>
      <c r="Z25" s="571"/>
      <c r="AA25" s="571"/>
    </row>
    <row r="26" spans="1:27" ht="30" customHeight="1" x14ac:dyDescent="0.25">
      <c r="A26" s="103">
        <v>9</v>
      </c>
      <c r="B26" s="572"/>
      <c r="C26" s="572"/>
      <c r="D26" s="572"/>
      <c r="E26" s="572"/>
      <c r="F26" s="572"/>
      <c r="G26" s="572"/>
      <c r="H26" s="572"/>
      <c r="I26" s="573"/>
      <c r="J26" s="573"/>
      <c r="K26" s="573"/>
      <c r="L26" s="573"/>
      <c r="M26" s="573"/>
      <c r="N26" s="574"/>
      <c r="O26" s="574"/>
      <c r="P26" s="574"/>
      <c r="Q26" s="104"/>
      <c r="R26" s="104"/>
      <c r="S26" s="574"/>
      <c r="T26" s="574"/>
      <c r="U26" s="574"/>
      <c r="V26" s="571"/>
      <c r="W26" s="571"/>
      <c r="X26" s="571"/>
      <c r="Y26" s="571"/>
      <c r="Z26" s="571"/>
      <c r="AA26" s="571"/>
    </row>
    <row r="27" spans="1:27" ht="30" customHeight="1" x14ac:dyDescent="0.25">
      <c r="A27" s="103">
        <v>10</v>
      </c>
      <c r="B27" s="572"/>
      <c r="C27" s="572"/>
      <c r="D27" s="572"/>
      <c r="E27" s="572"/>
      <c r="F27" s="572"/>
      <c r="G27" s="572"/>
      <c r="H27" s="572"/>
      <c r="I27" s="573"/>
      <c r="J27" s="573"/>
      <c r="K27" s="573"/>
      <c r="L27" s="573"/>
      <c r="M27" s="573"/>
      <c r="N27" s="574"/>
      <c r="O27" s="574"/>
      <c r="P27" s="574"/>
      <c r="Q27" s="104"/>
      <c r="R27" s="104"/>
      <c r="S27" s="574"/>
      <c r="T27" s="574"/>
      <c r="U27" s="574"/>
      <c r="V27" s="571"/>
      <c r="W27" s="571"/>
      <c r="X27" s="571"/>
      <c r="Y27" s="571"/>
      <c r="Z27" s="571"/>
      <c r="AA27" s="571"/>
    </row>
    <row r="28" spans="1:27" ht="9.6" customHeight="1" x14ac:dyDescent="0.25">
      <c r="A28" s="565"/>
      <c r="B28" s="566"/>
      <c r="C28" s="566"/>
      <c r="D28" s="566"/>
      <c r="E28" s="566"/>
      <c r="F28" s="566"/>
      <c r="G28" s="566"/>
      <c r="H28" s="566"/>
      <c r="I28" s="566"/>
      <c r="J28" s="566"/>
      <c r="K28" s="566"/>
      <c r="L28" s="566"/>
      <c r="M28" s="566"/>
      <c r="N28" s="566"/>
      <c r="O28" s="566"/>
      <c r="P28" s="566"/>
      <c r="Q28" s="566"/>
      <c r="R28" s="566"/>
      <c r="S28" s="566"/>
      <c r="T28" s="566"/>
      <c r="U28" s="566"/>
      <c r="V28" s="566"/>
      <c r="W28" s="566"/>
      <c r="X28" s="566"/>
      <c r="Y28" s="566"/>
      <c r="Z28" s="566"/>
      <c r="AA28" s="567"/>
    </row>
    <row r="29" spans="1:27" ht="12.6" customHeight="1" x14ac:dyDescent="0.25">
      <c r="A29" s="568">
        <v>45292</v>
      </c>
      <c r="B29" s="569"/>
      <c r="C29" s="569"/>
      <c r="D29" s="569"/>
      <c r="E29" s="569"/>
      <c r="F29" s="569"/>
      <c r="G29" s="569"/>
      <c r="H29" s="569"/>
      <c r="I29" s="569"/>
      <c r="J29" s="569"/>
      <c r="K29" s="569"/>
      <c r="L29" s="569"/>
      <c r="M29" s="569"/>
      <c r="N29" s="569"/>
      <c r="O29" s="569"/>
      <c r="P29" s="569"/>
      <c r="Q29" s="569"/>
      <c r="R29" s="570"/>
      <c r="S29" s="570"/>
      <c r="T29" s="570"/>
      <c r="U29" s="570"/>
      <c r="V29" s="570"/>
      <c r="W29" s="570"/>
      <c r="X29" s="570" t="s">
        <v>134</v>
      </c>
      <c r="Y29" s="570"/>
      <c r="Z29" s="570"/>
      <c r="AA29" s="570"/>
    </row>
    <row r="30" spans="1:27" ht="9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27" ht="24" hidden="1" customHeight="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27" ht="69" hidden="1" customHeight="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spans="1:19" ht="30" hidden="1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</row>
    <row r="34" spans="1:19" ht="30.75" hidden="1" customHeight="1" x14ac:dyDescent="0.25"/>
    <row r="35" spans="1:19" ht="30" hidden="1" customHeight="1" x14ac:dyDescent="0.25"/>
    <row r="36" spans="1:19" ht="30" hidden="1" customHeight="1" x14ac:dyDescent="0.25"/>
    <row r="37" spans="1:19" ht="29.25" hidden="1" customHeight="1" x14ac:dyDescent="0.25"/>
    <row r="38" spans="1:19" ht="30" hidden="1" customHeight="1" x14ac:dyDescent="0.25"/>
    <row r="39" spans="1:19" ht="30" hidden="1" customHeight="1" x14ac:dyDescent="0.25"/>
    <row r="40" spans="1:19" ht="30" hidden="1" customHeight="1" x14ac:dyDescent="0.25"/>
    <row r="41" spans="1:19" ht="30" hidden="1" customHeight="1" x14ac:dyDescent="0.25"/>
    <row r="42" spans="1:19" ht="29.25" hidden="1" customHeight="1" x14ac:dyDescent="0.25"/>
    <row r="44" spans="1:19" ht="15.75" hidden="1" customHeight="1" x14ac:dyDescent="0.25"/>
    <row r="45" spans="1:19" ht="24" hidden="1" customHeight="1" x14ac:dyDescent="0.25"/>
    <row r="46" spans="1:19" ht="23.25" hidden="1" customHeight="1" x14ac:dyDescent="0.25"/>
    <row r="47" spans="1:19" ht="24" hidden="1" customHeight="1" x14ac:dyDescent="0.25"/>
    <row r="48" spans="1:19" ht="24" hidden="1" customHeight="1" x14ac:dyDescent="0.25"/>
    <row r="49" ht="24" hidden="1" customHeight="1" x14ac:dyDescent="0.25"/>
    <row r="51" hidden="1" x14ac:dyDescent="0.25"/>
    <row r="52" hidden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t="20.25" hidden="1" customHeight="1" x14ac:dyDescent="0.25"/>
    <row r="57" ht="20.25" hidden="1" customHeight="1" x14ac:dyDescent="0.25"/>
    <row r="58" hidden="1" x14ac:dyDescent="0.25"/>
    <row r="59" ht="20.25" hidden="1" customHeight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t="20.25" hidden="1" customHeight="1" x14ac:dyDescent="0.25"/>
    <row r="70" ht="20.25" hidden="1" customHeight="1" x14ac:dyDescent="0.25"/>
    <row r="71" ht="25.5" hidden="1" customHeight="1" x14ac:dyDescent="0.25"/>
    <row r="72" ht="25.5" hidden="1" customHeight="1" x14ac:dyDescent="0.25"/>
    <row r="73" x14ac:dyDescent="0.25"/>
  </sheetData>
  <mergeCells count="105">
    <mergeCell ref="A10:O10"/>
    <mergeCell ref="P10:AA10"/>
    <mergeCell ref="A11:AA11"/>
    <mergeCell ref="A12:AA12"/>
    <mergeCell ref="A13:M13"/>
    <mergeCell ref="N13:U13"/>
    <mergeCell ref="V13:AA13"/>
    <mergeCell ref="E2:N7"/>
    <mergeCell ref="S4:AA6"/>
    <mergeCell ref="S7:AA7"/>
    <mergeCell ref="A8:D8"/>
    <mergeCell ref="I8:AA8"/>
    <mergeCell ref="A9:O9"/>
    <mergeCell ref="P9:AA9"/>
    <mergeCell ref="X14:AA14"/>
    <mergeCell ref="B15:H15"/>
    <mergeCell ref="I15:K15"/>
    <mergeCell ref="L15:M15"/>
    <mergeCell ref="N15:P15"/>
    <mergeCell ref="S15:U15"/>
    <mergeCell ref="V15:W15"/>
    <mergeCell ref="X15:AA15"/>
    <mergeCell ref="B14:H14"/>
    <mergeCell ref="I14:K14"/>
    <mergeCell ref="L14:M14"/>
    <mergeCell ref="N14:P14"/>
    <mergeCell ref="S14:U14"/>
    <mergeCell ref="V14:W14"/>
    <mergeCell ref="X16:AA16"/>
    <mergeCell ref="B17:H17"/>
    <mergeCell ref="I17:K17"/>
    <mergeCell ref="L17:M17"/>
    <mergeCell ref="N17:P17"/>
    <mergeCell ref="S17:U17"/>
    <mergeCell ref="V17:W17"/>
    <mergeCell ref="X17:AA17"/>
    <mergeCell ref="B16:H16"/>
    <mergeCell ref="I16:K16"/>
    <mergeCell ref="L16:M16"/>
    <mergeCell ref="N16:P16"/>
    <mergeCell ref="S16:U16"/>
    <mergeCell ref="V16:W16"/>
    <mergeCell ref="X18:AA18"/>
    <mergeCell ref="B19:H19"/>
    <mergeCell ref="I19:K19"/>
    <mergeCell ref="L19:M19"/>
    <mergeCell ref="N19:P19"/>
    <mergeCell ref="S19:U19"/>
    <mergeCell ref="V19:W19"/>
    <mergeCell ref="X19:AA19"/>
    <mergeCell ref="B18:H18"/>
    <mergeCell ref="I18:K18"/>
    <mergeCell ref="L18:M18"/>
    <mergeCell ref="N18:P18"/>
    <mergeCell ref="S18:U18"/>
    <mergeCell ref="V18:W18"/>
    <mergeCell ref="X22:AA22"/>
    <mergeCell ref="B23:H23"/>
    <mergeCell ref="I23:K23"/>
    <mergeCell ref="L23:M23"/>
    <mergeCell ref="N23:P23"/>
    <mergeCell ref="S23:U23"/>
    <mergeCell ref="V23:W23"/>
    <mergeCell ref="X23:AA23"/>
    <mergeCell ref="A20:AA20"/>
    <mergeCell ref="A21:M21"/>
    <mergeCell ref="N21:U21"/>
    <mergeCell ref="V21:AA21"/>
    <mergeCell ref="B22:H22"/>
    <mergeCell ref="I22:K22"/>
    <mergeCell ref="L22:M22"/>
    <mergeCell ref="N22:P22"/>
    <mergeCell ref="S22:U22"/>
    <mergeCell ref="V22:W22"/>
    <mergeCell ref="X24:AA24"/>
    <mergeCell ref="B25:H25"/>
    <mergeCell ref="I25:K25"/>
    <mergeCell ref="L25:M25"/>
    <mergeCell ref="N25:P25"/>
    <mergeCell ref="S25:U25"/>
    <mergeCell ref="V25:W25"/>
    <mergeCell ref="X25:AA25"/>
    <mergeCell ref="B24:H24"/>
    <mergeCell ref="I24:K24"/>
    <mergeCell ref="L24:M24"/>
    <mergeCell ref="N24:P24"/>
    <mergeCell ref="S24:U24"/>
    <mergeCell ref="V24:W24"/>
    <mergeCell ref="A28:AA28"/>
    <mergeCell ref="A29:W29"/>
    <mergeCell ref="X29:AA29"/>
    <mergeCell ref="X26:AA26"/>
    <mergeCell ref="B27:H27"/>
    <mergeCell ref="I27:K27"/>
    <mergeCell ref="L27:M27"/>
    <mergeCell ref="N27:P27"/>
    <mergeCell ref="S27:U27"/>
    <mergeCell ref="V27:W27"/>
    <mergeCell ref="X27:AA27"/>
    <mergeCell ref="B26:H26"/>
    <mergeCell ref="I26:K26"/>
    <mergeCell ref="L26:M26"/>
    <mergeCell ref="N26:P26"/>
    <mergeCell ref="S26:U26"/>
    <mergeCell ref="V26:W26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71"/>
  <sheetViews>
    <sheetView showGridLines="0" zoomScaleNormal="100" workbookViewId="0">
      <selection activeCell="N21" sqref="N21:P21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6" width="3.7109375" customWidth="1"/>
    <col min="7" max="7" width="4.2851562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6.7109375" customWidth="1"/>
    <col min="20" max="20" width="5.7109375" customWidth="1"/>
    <col min="21" max="21" width="4.7109375" customWidth="1"/>
    <col min="22" max="22" width="3.7109375" customWidth="1"/>
    <col min="23" max="23" width="15.7109375" customWidth="1"/>
    <col min="24" max="25" width="3.7109375" customWidth="1"/>
    <col min="26" max="26" width="8.7109375" customWidth="1"/>
    <col min="27" max="27" width="4.7109375" customWidth="1"/>
    <col min="28" max="28" width="1.7109375" customWidth="1"/>
    <col min="29" max="30" width="3.7109375" hidden="1" customWidth="1"/>
    <col min="31" max="31" width="15.7109375" hidden="1" customWidth="1"/>
    <col min="32" max="32" width="5.42578125" hidden="1" customWidth="1"/>
    <col min="33" max="33" width="4.42578125" hidden="1" customWidth="1"/>
    <col min="34" max="34" width="6.7109375" hidden="1" customWidth="1"/>
    <col min="35" max="36" width="15.7109375" hidden="1" customWidth="1"/>
  </cols>
  <sheetData>
    <row r="1" spans="1:36" x14ac:dyDescent="0.25">
      <c r="S1" s="105"/>
      <c r="T1" s="106"/>
      <c r="U1" s="106"/>
      <c r="V1" s="106"/>
      <c r="W1" s="106"/>
      <c r="X1" s="106"/>
      <c r="Y1" s="106"/>
      <c r="Z1" s="106"/>
      <c r="AA1" s="106"/>
      <c r="AB1" s="94"/>
      <c r="AC1" s="94"/>
      <c r="AD1" s="94"/>
      <c r="AE1" s="94"/>
      <c r="AF1" s="94"/>
      <c r="AG1" s="94"/>
      <c r="AH1" s="94"/>
      <c r="AI1" s="94"/>
      <c r="AJ1" s="94"/>
    </row>
    <row r="2" spans="1:36" x14ac:dyDescent="0.25">
      <c r="A2" s="1"/>
      <c r="B2" s="2"/>
      <c r="C2" s="2"/>
      <c r="D2" s="2"/>
      <c r="E2" s="355" t="s">
        <v>0</v>
      </c>
      <c r="F2" s="356"/>
      <c r="G2" s="356"/>
      <c r="H2" s="356"/>
      <c r="I2" s="356"/>
      <c r="J2" s="356"/>
      <c r="K2" s="356"/>
      <c r="L2" s="356"/>
      <c r="M2" s="356"/>
      <c r="N2" s="356"/>
      <c r="O2" s="2"/>
      <c r="P2" s="2"/>
      <c r="Q2" s="2"/>
      <c r="R2" s="2"/>
      <c r="S2" s="95"/>
      <c r="T2" s="95"/>
      <c r="U2" s="95"/>
      <c r="V2" s="95"/>
      <c r="W2" s="95"/>
      <c r="X2" s="95"/>
      <c r="Y2" s="95"/>
      <c r="Z2" s="95"/>
      <c r="AA2" s="96"/>
      <c r="AB2" s="94"/>
      <c r="AC2" s="94"/>
      <c r="AD2" s="94"/>
      <c r="AE2" s="94"/>
      <c r="AF2" s="94"/>
      <c r="AG2" s="94"/>
      <c r="AH2" s="94"/>
      <c r="AI2" s="94"/>
      <c r="AJ2" s="94"/>
    </row>
    <row r="3" spans="1:36" x14ac:dyDescent="0.25">
      <c r="A3" s="5"/>
      <c r="B3" s="6"/>
      <c r="C3" s="6"/>
      <c r="D3" s="6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97"/>
      <c r="P3" s="97"/>
      <c r="Q3" s="97"/>
      <c r="R3" s="97"/>
      <c r="S3" s="98"/>
      <c r="T3" s="98"/>
      <c r="U3" s="98"/>
      <c r="V3" s="98"/>
      <c r="W3" s="98"/>
      <c r="X3" s="98"/>
      <c r="Y3" s="98"/>
      <c r="Z3" s="98"/>
      <c r="AA3" s="99"/>
      <c r="AB3" s="94"/>
      <c r="AC3" s="94"/>
      <c r="AD3" s="94"/>
      <c r="AE3" s="94"/>
      <c r="AF3" s="94"/>
      <c r="AG3" s="94"/>
      <c r="AH3" s="94"/>
      <c r="AI3" s="94"/>
      <c r="AJ3" s="94"/>
    </row>
    <row r="4" spans="1:36" ht="23.25" customHeight="1" x14ac:dyDescent="0.25">
      <c r="A4" s="5"/>
      <c r="B4" s="6"/>
      <c r="C4" s="6"/>
      <c r="D4" s="6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97"/>
      <c r="P4" s="97"/>
      <c r="Q4" s="97"/>
      <c r="R4" s="97"/>
      <c r="S4" s="359" t="s">
        <v>135</v>
      </c>
      <c r="T4" s="359"/>
      <c r="U4" s="359"/>
      <c r="V4" s="603"/>
      <c r="W4" s="603"/>
      <c r="X4" s="603"/>
      <c r="Y4" s="603"/>
      <c r="Z4" s="603"/>
      <c r="AA4" s="604"/>
    </row>
    <row r="5" spans="1:36" ht="15" customHeight="1" x14ac:dyDescent="0.25">
      <c r="A5" s="5"/>
      <c r="B5" s="6"/>
      <c r="C5" s="6"/>
      <c r="D5" s="6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97"/>
      <c r="P5" s="97"/>
      <c r="Q5" s="97"/>
      <c r="R5" s="97"/>
      <c r="S5" s="603"/>
      <c r="T5" s="603"/>
      <c r="U5" s="603"/>
      <c r="V5" s="603"/>
      <c r="W5" s="603"/>
      <c r="X5" s="603"/>
      <c r="Y5" s="603"/>
      <c r="Z5" s="603"/>
      <c r="AA5" s="604"/>
    </row>
    <row r="6" spans="1:36" ht="15" customHeight="1" x14ac:dyDescent="0.25">
      <c r="A6" s="5"/>
      <c r="B6" s="6"/>
      <c r="C6" s="7" t="s">
        <v>1</v>
      </c>
      <c r="D6" s="8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97"/>
      <c r="P6" s="97"/>
      <c r="Q6" s="97"/>
      <c r="R6" s="97"/>
      <c r="S6" s="603"/>
      <c r="T6" s="603"/>
      <c r="U6" s="603"/>
      <c r="V6" s="603"/>
      <c r="W6" s="603"/>
      <c r="X6" s="603"/>
      <c r="Y6" s="603"/>
      <c r="Z6" s="603"/>
      <c r="AA6" s="604"/>
    </row>
    <row r="7" spans="1:36" ht="31.5" customHeight="1" x14ac:dyDescent="0.25">
      <c r="A7" s="5"/>
      <c r="B7" s="9"/>
      <c r="C7" s="9"/>
      <c r="D7" s="9"/>
      <c r="E7" s="358"/>
      <c r="F7" s="358"/>
      <c r="G7" s="358"/>
      <c r="H7" s="358"/>
      <c r="I7" s="358"/>
      <c r="J7" s="358"/>
      <c r="K7" s="358"/>
      <c r="L7" s="358"/>
      <c r="M7" s="358"/>
      <c r="N7" s="358"/>
      <c r="O7" s="97"/>
      <c r="P7" s="97"/>
      <c r="Q7" s="97"/>
      <c r="R7" s="97"/>
      <c r="S7" s="605"/>
      <c r="T7" s="605"/>
      <c r="U7" s="605"/>
      <c r="V7" s="605"/>
      <c r="W7" s="605"/>
      <c r="X7" s="605"/>
      <c r="Y7" s="605"/>
      <c r="Z7" s="605"/>
      <c r="AA7" s="606"/>
    </row>
    <row r="8" spans="1:36" ht="23.25" x14ac:dyDescent="0.25">
      <c r="A8" s="362" t="s">
        <v>2</v>
      </c>
      <c r="B8" s="363"/>
      <c r="C8" s="363"/>
      <c r="D8" s="363"/>
      <c r="E8" s="150">
        <f>'Missouri Cover'!$BP$2</f>
        <v>2026</v>
      </c>
      <c r="F8" s="100"/>
      <c r="G8" s="100"/>
      <c r="H8" s="100"/>
      <c r="I8" s="607" t="s">
        <v>136</v>
      </c>
      <c r="J8" s="608"/>
      <c r="K8" s="608"/>
      <c r="L8" s="608"/>
      <c r="M8" s="608"/>
      <c r="N8" s="608"/>
      <c r="O8" s="608"/>
      <c r="P8" s="608"/>
      <c r="Q8" s="608"/>
      <c r="R8" s="609"/>
      <c r="S8" s="609"/>
      <c r="T8" s="609"/>
      <c r="U8" s="609"/>
      <c r="V8" s="609"/>
      <c r="W8" s="609"/>
      <c r="X8" s="609"/>
      <c r="Y8" s="609"/>
      <c r="Z8" s="609"/>
      <c r="AA8" s="610"/>
    </row>
    <row r="9" spans="1:36" ht="18" customHeight="1" x14ac:dyDescent="0.25">
      <c r="A9" s="611" t="s">
        <v>3</v>
      </c>
      <c r="B9" s="612"/>
      <c r="C9" s="612"/>
      <c r="D9" s="612"/>
      <c r="E9" s="612"/>
      <c r="F9" s="612"/>
      <c r="G9" s="612"/>
      <c r="H9" s="612"/>
      <c r="I9" s="612"/>
      <c r="J9" s="612"/>
      <c r="K9" s="612"/>
      <c r="L9" s="612"/>
      <c r="M9" s="612"/>
      <c r="N9" s="612"/>
      <c r="O9" s="613"/>
      <c r="P9" s="614" t="s">
        <v>4</v>
      </c>
      <c r="Q9" s="615"/>
      <c r="R9" s="615"/>
      <c r="S9" s="615"/>
      <c r="T9" s="615"/>
      <c r="U9" s="615"/>
      <c r="V9" s="615"/>
      <c r="W9" s="615"/>
      <c r="X9" s="615"/>
      <c r="Y9" s="615"/>
      <c r="Z9" s="615"/>
      <c r="AA9" s="616"/>
    </row>
    <row r="10" spans="1:36" ht="30" customHeight="1" x14ac:dyDescent="0.25">
      <c r="A10" s="592" t="str">
        <f>IF('Missouri Cover'!$H$38="","",'Missouri Cover'!$H$38)</f>
        <v/>
      </c>
      <c r="B10" s="593"/>
      <c r="C10" s="593"/>
      <c r="D10" s="593"/>
      <c r="E10" s="593"/>
      <c r="F10" s="593"/>
      <c r="G10" s="593"/>
      <c r="H10" s="593"/>
      <c r="I10" s="593"/>
      <c r="J10" s="593"/>
      <c r="K10" s="593"/>
      <c r="L10" s="593"/>
      <c r="M10" s="593"/>
      <c r="N10" s="593"/>
      <c r="O10" s="594"/>
      <c r="P10" s="595" t="str">
        <f>'Missouri Cover'!$AM$38</f>
        <v/>
      </c>
      <c r="Q10" s="595"/>
      <c r="R10" s="595"/>
      <c r="S10" s="595"/>
      <c r="T10" s="595"/>
      <c r="U10" s="595"/>
      <c r="V10" s="595"/>
      <c r="W10" s="595"/>
      <c r="X10" s="595"/>
      <c r="Y10" s="595"/>
      <c r="Z10" s="595"/>
      <c r="AA10" s="596"/>
    </row>
    <row r="11" spans="1:36" ht="18" customHeight="1" x14ac:dyDescent="0.25">
      <c r="A11" s="632"/>
      <c r="B11" s="633"/>
      <c r="C11" s="633"/>
      <c r="D11" s="633"/>
      <c r="E11" s="633"/>
      <c r="F11" s="633"/>
      <c r="G11" s="633"/>
      <c r="H11" s="633"/>
      <c r="I11" s="633"/>
      <c r="J11" s="633"/>
      <c r="K11" s="633"/>
      <c r="L11" s="633"/>
      <c r="M11" s="633"/>
      <c r="N11" s="633"/>
      <c r="O11" s="633"/>
      <c r="P11" s="633"/>
      <c r="Q11" s="633"/>
      <c r="R11" s="633"/>
      <c r="S11" s="633"/>
      <c r="T11" s="633"/>
      <c r="U11" s="633"/>
      <c r="V11" s="633"/>
      <c r="W11" s="633"/>
      <c r="X11" s="633"/>
      <c r="Y11" s="633"/>
      <c r="Z11" s="633"/>
      <c r="AA11" s="634"/>
    </row>
    <row r="12" spans="1:36" ht="30" customHeight="1" x14ac:dyDescent="0.25">
      <c r="A12" s="635" t="s">
        <v>137</v>
      </c>
      <c r="B12" s="636"/>
      <c r="C12" s="636"/>
      <c r="D12" s="636"/>
      <c r="E12" s="636"/>
      <c r="F12" s="636"/>
      <c r="G12" s="636"/>
      <c r="H12" s="636"/>
      <c r="I12" s="636"/>
      <c r="J12" s="636"/>
      <c r="K12" s="636"/>
      <c r="L12" s="636"/>
      <c r="M12" s="636"/>
      <c r="N12" s="636"/>
      <c r="O12" s="636"/>
      <c r="P12" s="636"/>
      <c r="Q12" s="636"/>
      <c r="R12" s="636"/>
      <c r="S12" s="636"/>
      <c r="T12" s="636"/>
      <c r="U12" s="636"/>
      <c r="V12" s="636"/>
      <c r="W12" s="636"/>
      <c r="X12" s="636"/>
      <c r="Y12" s="636"/>
      <c r="Z12" s="636"/>
      <c r="AA12" s="637"/>
    </row>
    <row r="13" spans="1:36" ht="60" customHeight="1" x14ac:dyDescent="0.25">
      <c r="A13" s="76" t="s">
        <v>97</v>
      </c>
      <c r="B13" s="586" t="s">
        <v>138</v>
      </c>
      <c r="C13" s="532"/>
      <c r="D13" s="532"/>
      <c r="E13" s="532"/>
      <c r="F13" s="627" t="s">
        <v>139</v>
      </c>
      <c r="G13" s="627"/>
      <c r="H13" s="587" t="s">
        <v>140</v>
      </c>
      <c r="I13" s="628"/>
      <c r="J13" s="628"/>
      <c r="K13" s="627" t="s">
        <v>141</v>
      </c>
      <c r="L13" s="629"/>
      <c r="M13" s="107" t="s">
        <v>142</v>
      </c>
      <c r="N13" s="575" t="s">
        <v>143</v>
      </c>
      <c r="O13" s="630"/>
      <c r="P13" s="630"/>
      <c r="Q13" s="102" t="s">
        <v>144</v>
      </c>
      <c r="R13" s="102" t="s">
        <v>145</v>
      </c>
      <c r="S13" s="575" t="s">
        <v>146</v>
      </c>
      <c r="T13" s="575"/>
      <c r="U13" s="575"/>
      <c r="V13" s="588" t="s">
        <v>131</v>
      </c>
      <c r="W13" s="507"/>
      <c r="X13" s="587" t="s">
        <v>132</v>
      </c>
      <c r="Y13" s="631"/>
      <c r="Z13" s="631"/>
      <c r="AA13" s="631"/>
    </row>
    <row r="14" spans="1:36" ht="30" customHeight="1" x14ac:dyDescent="0.25">
      <c r="A14" s="78" t="s">
        <v>45</v>
      </c>
      <c r="B14" s="618"/>
      <c r="C14" s="619"/>
      <c r="D14" s="619"/>
      <c r="E14" s="619"/>
      <c r="F14" s="620"/>
      <c r="G14" s="620"/>
      <c r="H14" s="621"/>
      <c r="I14" s="622"/>
      <c r="J14" s="622"/>
      <c r="K14" s="620"/>
      <c r="L14" s="623"/>
      <c r="M14" s="108"/>
      <c r="N14" s="617"/>
      <c r="O14" s="617"/>
      <c r="P14" s="617"/>
      <c r="Q14" s="109"/>
      <c r="R14" s="109"/>
      <c r="S14" s="617"/>
      <c r="T14" s="617"/>
      <c r="U14" s="617"/>
      <c r="V14" s="617"/>
      <c r="W14" s="551"/>
      <c r="X14" s="617"/>
      <c r="Y14" s="617"/>
      <c r="Z14" s="617"/>
      <c r="AA14" s="617"/>
    </row>
    <row r="15" spans="1:36" ht="30" customHeight="1" x14ac:dyDescent="0.25">
      <c r="A15" s="78" t="s">
        <v>46</v>
      </c>
      <c r="B15" s="618"/>
      <c r="C15" s="619"/>
      <c r="D15" s="619"/>
      <c r="E15" s="619"/>
      <c r="F15" s="620"/>
      <c r="G15" s="620"/>
      <c r="H15" s="621"/>
      <c r="I15" s="622"/>
      <c r="J15" s="622"/>
      <c r="K15" s="620"/>
      <c r="L15" s="623"/>
      <c r="M15" s="108"/>
      <c r="N15" s="617"/>
      <c r="O15" s="617"/>
      <c r="P15" s="617"/>
      <c r="Q15" s="109"/>
      <c r="R15" s="109"/>
      <c r="S15" s="617"/>
      <c r="T15" s="617"/>
      <c r="U15" s="617"/>
      <c r="V15" s="617"/>
      <c r="W15" s="551"/>
      <c r="X15" s="617"/>
      <c r="Y15" s="617"/>
      <c r="Z15" s="617"/>
      <c r="AA15" s="617"/>
    </row>
    <row r="16" spans="1:36" ht="30" customHeight="1" x14ac:dyDescent="0.25">
      <c r="A16" s="78" t="s">
        <v>47</v>
      </c>
      <c r="B16" s="618"/>
      <c r="C16" s="619"/>
      <c r="D16" s="619"/>
      <c r="E16" s="619"/>
      <c r="F16" s="620"/>
      <c r="G16" s="620"/>
      <c r="H16" s="621"/>
      <c r="I16" s="622"/>
      <c r="J16" s="622"/>
      <c r="K16" s="620"/>
      <c r="L16" s="623"/>
      <c r="M16" s="108"/>
      <c r="N16" s="617"/>
      <c r="O16" s="617"/>
      <c r="P16" s="617"/>
      <c r="Q16" s="109"/>
      <c r="R16" s="109"/>
      <c r="S16" s="617"/>
      <c r="T16" s="617"/>
      <c r="U16" s="617"/>
      <c r="V16" s="617"/>
      <c r="W16" s="551"/>
      <c r="X16" s="617"/>
      <c r="Y16" s="617"/>
      <c r="Z16" s="617"/>
      <c r="AA16" s="617"/>
    </row>
    <row r="17" spans="1:27" ht="30" customHeight="1" x14ac:dyDescent="0.25">
      <c r="A17" s="78" t="s">
        <v>48</v>
      </c>
      <c r="B17" s="618"/>
      <c r="C17" s="619"/>
      <c r="D17" s="619"/>
      <c r="E17" s="619"/>
      <c r="F17" s="620"/>
      <c r="G17" s="620"/>
      <c r="H17" s="621"/>
      <c r="I17" s="622"/>
      <c r="J17" s="622"/>
      <c r="K17" s="620"/>
      <c r="L17" s="623"/>
      <c r="M17" s="108"/>
      <c r="N17" s="617"/>
      <c r="O17" s="617"/>
      <c r="P17" s="617"/>
      <c r="Q17" s="109"/>
      <c r="R17" s="109"/>
      <c r="S17" s="617"/>
      <c r="T17" s="617"/>
      <c r="U17" s="617"/>
      <c r="V17" s="617"/>
      <c r="W17" s="551"/>
      <c r="X17" s="617"/>
      <c r="Y17" s="617"/>
      <c r="Z17" s="617"/>
      <c r="AA17" s="617"/>
    </row>
    <row r="18" spans="1:27" ht="30" customHeight="1" x14ac:dyDescent="0.25">
      <c r="A18" s="78" t="s">
        <v>49</v>
      </c>
      <c r="B18" s="618"/>
      <c r="C18" s="619"/>
      <c r="D18" s="619"/>
      <c r="E18" s="619"/>
      <c r="F18" s="620"/>
      <c r="G18" s="620"/>
      <c r="H18" s="621"/>
      <c r="I18" s="622"/>
      <c r="J18" s="622"/>
      <c r="K18" s="620"/>
      <c r="L18" s="623"/>
      <c r="M18" s="108"/>
      <c r="N18" s="617"/>
      <c r="O18" s="617"/>
      <c r="P18" s="617"/>
      <c r="Q18" s="109"/>
      <c r="R18" s="109"/>
      <c r="S18" s="617"/>
      <c r="T18" s="617"/>
      <c r="U18" s="617"/>
      <c r="V18" s="617"/>
      <c r="W18" s="551"/>
      <c r="X18" s="617"/>
      <c r="Y18" s="617"/>
      <c r="Z18" s="617"/>
      <c r="AA18" s="617"/>
    </row>
    <row r="19" spans="1:27" ht="30" customHeight="1" x14ac:dyDescent="0.25">
      <c r="A19" s="624" t="s">
        <v>147</v>
      </c>
      <c r="B19" s="378"/>
      <c r="C19" s="378"/>
      <c r="D19" s="378"/>
      <c r="E19" s="378"/>
      <c r="F19" s="378"/>
      <c r="G19" s="378"/>
      <c r="H19" s="378"/>
      <c r="I19" s="378"/>
      <c r="J19" s="378"/>
      <c r="K19" s="378"/>
      <c r="L19" s="378"/>
      <c r="M19" s="378"/>
      <c r="N19" s="378"/>
      <c r="O19" s="378"/>
      <c r="P19" s="378"/>
      <c r="Q19" s="378"/>
      <c r="R19" s="378"/>
      <c r="S19" s="625"/>
      <c r="T19" s="625"/>
      <c r="U19" s="625"/>
      <c r="V19" s="625"/>
      <c r="W19" s="625"/>
      <c r="X19" s="625"/>
      <c r="Y19" s="625"/>
      <c r="Z19" s="625"/>
      <c r="AA19" s="626"/>
    </row>
    <row r="20" spans="1:27" ht="60" customHeight="1" x14ac:dyDescent="0.25">
      <c r="A20" s="76" t="s">
        <v>97</v>
      </c>
      <c r="B20" s="586" t="s">
        <v>138</v>
      </c>
      <c r="C20" s="532"/>
      <c r="D20" s="532"/>
      <c r="E20" s="532"/>
      <c r="F20" s="627" t="s">
        <v>148</v>
      </c>
      <c r="G20" s="627"/>
      <c r="H20" s="587" t="s">
        <v>140</v>
      </c>
      <c r="I20" s="628"/>
      <c r="J20" s="628"/>
      <c r="K20" s="627" t="s">
        <v>141</v>
      </c>
      <c r="L20" s="629"/>
      <c r="M20" s="107" t="s">
        <v>142</v>
      </c>
      <c r="N20" s="575" t="s">
        <v>143</v>
      </c>
      <c r="O20" s="630"/>
      <c r="P20" s="630"/>
      <c r="Q20" s="102" t="s">
        <v>144</v>
      </c>
      <c r="R20" s="102" t="s">
        <v>145</v>
      </c>
      <c r="S20" s="575" t="s">
        <v>146</v>
      </c>
      <c r="T20" s="575"/>
      <c r="U20" s="575"/>
      <c r="V20" s="588" t="s">
        <v>131</v>
      </c>
      <c r="W20" s="507"/>
      <c r="X20" s="587" t="s">
        <v>132</v>
      </c>
      <c r="Y20" s="631"/>
      <c r="Z20" s="631"/>
      <c r="AA20" s="631"/>
    </row>
    <row r="21" spans="1:27" ht="30" customHeight="1" x14ac:dyDescent="0.25">
      <c r="A21" s="78" t="s">
        <v>50</v>
      </c>
      <c r="B21" s="618"/>
      <c r="C21" s="619"/>
      <c r="D21" s="619"/>
      <c r="E21" s="619"/>
      <c r="F21" s="620"/>
      <c r="G21" s="620"/>
      <c r="H21" s="621"/>
      <c r="I21" s="622"/>
      <c r="J21" s="622"/>
      <c r="K21" s="620"/>
      <c r="L21" s="623"/>
      <c r="M21" s="108"/>
      <c r="N21" s="617"/>
      <c r="O21" s="617"/>
      <c r="P21" s="617"/>
      <c r="Q21" s="109"/>
      <c r="R21" s="109"/>
      <c r="S21" s="617"/>
      <c r="T21" s="617"/>
      <c r="U21" s="617"/>
      <c r="V21" s="617"/>
      <c r="W21" s="551"/>
      <c r="X21" s="617"/>
      <c r="Y21" s="617"/>
      <c r="Z21" s="617"/>
      <c r="AA21" s="617"/>
    </row>
    <row r="22" spans="1:27" ht="30" customHeight="1" x14ac:dyDescent="0.25">
      <c r="A22" s="78" t="s">
        <v>51</v>
      </c>
      <c r="B22" s="618"/>
      <c r="C22" s="619"/>
      <c r="D22" s="619"/>
      <c r="E22" s="619"/>
      <c r="F22" s="620"/>
      <c r="G22" s="620"/>
      <c r="H22" s="621"/>
      <c r="I22" s="622"/>
      <c r="J22" s="622"/>
      <c r="K22" s="620"/>
      <c r="L22" s="623"/>
      <c r="M22" s="108"/>
      <c r="N22" s="617"/>
      <c r="O22" s="617"/>
      <c r="P22" s="617"/>
      <c r="Q22" s="109"/>
      <c r="R22" s="109"/>
      <c r="S22" s="617"/>
      <c r="T22" s="617"/>
      <c r="U22" s="617"/>
      <c r="V22" s="617"/>
      <c r="W22" s="551"/>
      <c r="X22" s="617"/>
      <c r="Y22" s="617"/>
      <c r="Z22" s="617"/>
      <c r="AA22" s="617"/>
    </row>
    <row r="23" spans="1:27" ht="30" customHeight="1" x14ac:dyDescent="0.25">
      <c r="A23" s="78" t="s">
        <v>52</v>
      </c>
      <c r="B23" s="618"/>
      <c r="C23" s="619"/>
      <c r="D23" s="619"/>
      <c r="E23" s="619"/>
      <c r="F23" s="620"/>
      <c r="G23" s="620"/>
      <c r="H23" s="621"/>
      <c r="I23" s="622"/>
      <c r="J23" s="622"/>
      <c r="K23" s="620"/>
      <c r="L23" s="623"/>
      <c r="M23" s="108"/>
      <c r="N23" s="617"/>
      <c r="O23" s="617"/>
      <c r="P23" s="617"/>
      <c r="Q23" s="109"/>
      <c r="R23" s="109"/>
      <c r="S23" s="617"/>
      <c r="T23" s="617"/>
      <c r="U23" s="617"/>
      <c r="V23" s="617"/>
      <c r="W23" s="551"/>
      <c r="X23" s="617"/>
      <c r="Y23" s="617"/>
      <c r="Z23" s="617"/>
      <c r="AA23" s="617"/>
    </row>
    <row r="24" spans="1:27" ht="30" customHeight="1" x14ac:dyDescent="0.25">
      <c r="A24" s="78" t="s">
        <v>53</v>
      </c>
      <c r="B24" s="618"/>
      <c r="C24" s="619"/>
      <c r="D24" s="619"/>
      <c r="E24" s="619"/>
      <c r="F24" s="620"/>
      <c r="G24" s="620"/>
      <c r="H24" s="621"/>
      <c r="I24" s="622"/>
      <c r="J24" s="622"/>
      <c r="K24" s="620"/>
      <c r="L24" s="623"/>
      <c r="M24" s="108"/>
      <c r="N24" s="617"/>
      <c r="O24" s="617"/>
      <c r="P24" s="617"/>
      <c r="Q24" s="109"/>
      <c r="R24" s="109"/>
      <c r="S24" s="617"/>
      <c r="T24" s="617"/>
      <c r="U24" s="617"/>
      <c r="V24" s="617"/>
      <c r="W24" s="551"/>
      <c r="X24" s="617"/>
      <c r="Y24" s="617"/>
      <c r="Z24" s="617"/>
      <c r="AA24" s="617"/>
    </row>
    <row r="25" spans="1:27" ht="30" customHeight="1" x14ac:dyDescent="0.25">
      <c r="A25" s="78" t="s">
        <v>54</v>
      </c>
      <c r="B25" s="618"/>
      <c r="C25" s="619"/>
      <c r="D25" s="619"/>
      <c r="E25" s="619"/>
      <c r="F25" s="620"/>
      <c r="G25" s="620"/>
      <c r="H25" s="621"/>
      <c r="I25" s="622"/>
      <c r="J25" s="622"/>
      <c r="K25" s="620"/>
      <c r="L25" s="623"/>
      <c r="M25" s="108"/>
      <c r="N25" s="617"/>
      <c r="O25" s="617"/>
      <c r="P25" s="617"/>
      <c r="Q25" s="109"/>
      <c r="R25" s="109"/>
      <c r="S25" s="617"/>
      <c r="T25" s="617"/>
      <c r="U25" s="617"/>
      <c r="V25" s="617"/>
      <c r="W25" s="551"/>
      <c r="X25" s="617"/>
      <c r="Y25" s="617"/>
      <c r="Z25" s="617"/>
      <c r="AA25" s="617"/>
    </row>
    <row r="26" spans="1:27" ht="12.6" customHeight="1" x14ac:dyDescent="0.25">
      <c r="A26" s="565"/>
      <c r="B26" s="566"/>
      <c r="C26" s="566"/>
      <c r="D26" s="566"/>
      <c r="E26" s="566"/>
      <c r="F26" s="566"/>
      <c r="G26" s="566"/>
      <c r="H26" s="566"/>
      <c r="I26" s="566"/>
      <c r="J26" s="566"/>
      <c r="K26" s="566"/>
      <c r="L26" s="566"/>
      <c r="M26" s="566"/>
      <c r="N26" s="566"/>
      <c r="O26" s="566"/>
      <c r="P26" s="566"/>
      <c r="Q26" s="566"/>
      <c r="R26" s="566"/>
      <c r="S26" s="566"/>
      <c r="T26" s="566"/>
      <c r="U26" s="566"/>
      <c r="V26" s="566"/>
      <c r="W26" s="566"/>
      <c r="X26" s="566"/>
      <c r="Y26" s="566"/>
      <c r="Z26" s="566"/>
      <c r="AA26" s="567"/>
    </row>
    <row r="27" spans="1:27" ht="15" customHeight="1" x14ac:dyDescent="0.25">
      <c r="A27" s="568">
        <v>45292</v>
      </c>
      <c r="B27" s="569"/>
      <c r="C27" s="569"/>
      <c r="D27" s="569"/>
      <c r="E27" s="569"/>
      <c r="F27" s="569"/>
      <c r="G27" s="569"/>
      <c r="H27" s="569"/>
      <c r="I27" s="569"/>
      <c r="J27" s="569"/>
      <c r="K27" s="569"/>
      <c r="L27" s="569"/>
      <c r="M27" s="569"/>
      <c r="N27" s="569"/>
      <c r="O27" s="569"/>
      <c r="P27" s="569"/>
      <c r="Q27" s="569"/>
      <c r="R27" s="570"/>
      <c r="S27" s="570"/>
      <c r="T27" s="570"/>
      <c r="U27" s="570"/>
      <c r="V27" s="570"/>
      <c r="W27" s="570"/>
      <c r="X27" s="570" t="s">
        <v>149</v>
      </c>
      <c r="Y27" s="570"/>
      <c r="Z27" s="570"/>
      <c r="AA27" s="570"/>
    </row>
    <row r="28" spans="1:27" ht="10.15" customHeight="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</row>
    <row r="29" spans="1:27" ht="24" hidden="1" customHeight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27" ht="69" hidden="1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27" ht="30" hidden="1" customHeight="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spans="1:27" ht="30.75" hidden="1" customHeight="1" x14ac:dyDescent="0.25"/>
    <row r="33" ht="30" hidden="1" customHeight="1" x14ac:dyDescent="0.25"/>
    <row r="34" ht="30" hidden="1" customHeight="1" x14ac:dyDescent="0.25"/>
    <row r="35" ht="29.25" hidden="1" customHeight="1" x14ac:dyDescent="0.25"/>
    <row r="36" ht="30" hidden="1" customHeight="1" x14ac:dyDescent="0.25"/>
    <row r="37" ht="30" hidden="1" customHeight="1" x14ac:dyDescent="0.25"/>
    <row r="38" ht="30" hidden="1" customHeight="1" x14ac:dyDescent="0.25"/>
    <row r="39" ht="30" hidden="1" customHeight="1" x14ac:dyDescent="0.25"/>
    <row r="40" ht="29.25" hidden="1" customHeight="1" x14ac:dyDescent="0.25"/>
    <row r="42" ht="15.75" hidden="1" customHeight="1" x14ac:dyDescent="0.25"/>
    <row r="43" ht="24" hidden="1" customHeight="1" x14ac:dyDescent="0.25"/>
    <row r="44" ht="23.25" hidden="1" customHeight="1" x14ac:dyDescent="0.25"/>
    <row r="45" ht="24" hidden="1" customHeight="1" x14ac:dyDescent="0.25"/>
    <row r="46" ht="24" hidden="1" customHeight="1" x14ac:dyDescent="0.25"/>
    <row r="47" ht="24" hidden="1" customHeight="1" x14ac:dyDescent="0.25"/>
    <row r="49" hidden="1" x14ac:dyDescent="0.25"/>
    <row r="50" hidden="1" x14ac:dyDescent="0.25"/>
    <row r="51" ht="20.25" hidden="1" customHeight="1" x14ac:dyDescent="0.25"/>
    <row r="52" ht="20.25" hidden="1" customHeight="1" x14ac:dyDescent="0.25"/>
    <row r="53" ht="20.25" hidden="1" customHeight="1" x14ac:dyDescent="0.25"/>
    <row r="54" ht="20.25" hidden="1" customHeight="1" x14ac:dyDescent="0.25"/>
    <row r="55" ht="20.25" hidden="1" customHeight="1" x14ac:dyDescent="0.25"/>
    <row r="56" hidden="1" x14ac:dyDescent="0.25"/>
    <row r="57" ht="20.25" hidden="1" customHeight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t="20.25" hidden="1" customHeight="1" x14ac:dyDescent="0.25"/>
    <row r="68" ht="20.25" hidden="1" customHeight="1" x14ac:dyDescent="0.25"/>
    <row r="69" ht="25.5" hidden="1" customHeight="1" x14ac:dyDescent="0.25"/>
    <row r="70" ht="25.5" hidden="1" customHeight="1" x14ac:dyDescent="0.25"/>
    <row r="71" hidden="1" x14ac:dyDescent="0.25"/>
  </sheetData>
  <mergeCells count="111">
    <mergeCell ref="E2:N7"/>
    <mergeCell ref="S4:AA6"/>
    <mergeCell ref="S7:AA7"/>
    <mergeCell ref="A8:D8"/>
    <mergeCell ref="I8:AA8"/>
    <mergeCell ref="A9:O9"/>
    <mergeCell ref="P9:AA9"/>
    <mergeCell ref="A10:O10"/>
    <mergeCell ref="P10:AA10"/>
    <mergeCell ref="A11:AA11"/>
    <mergeCell ref="A12:AA12"/>
    <mergeCell ref="B13:E13"/>
    <mergeCell ref="F13:G13"/>
    <mergeCell ref="H13:J13"/>
    <mergeCell ref="K13:L13"/>
    <mergeCell ref="N13:P13"/>
    <mergeCell ref="S13:U13"/>
    <mergeCell ref="V13:W13"/>
    <mergeCell ref="X13:AA13"/>
    <mergeCell ref="B14:E14"/>
    <mergeCell ref="F14:G14"/>
    <mergeCell ref="H14:J14"/>
    <mergeCell ref="K14:L14"/>
    <mergeCell ref="N14:P14"/>
    <mergeCell ref="S14:U14"/>
    <mergeCell ref="V14:W14"/>
    <mergeCell ref="X14:AA14"/>
    <mergeCell ref="V15:W15"/>
    <mergeCell ref="X15:AA15"/>
    <mergeCell ref="B16:E16"/>
    <mergeCell ref="F16:G16"/>
    <mergeCell ref="H16:J16"/>
    <mergeCell ref="K16:L16"/>
    <mergeCell ref="N16:P16"/>
    <mergeCell ref="S16:U16"/>
    <mergeCell ref="V16:W16"/>
    <mergeCell ref="X16:AA16"/>
    <mergeCell ref="B15:E15"/>
    <mergeCell ref="F15:G15"/>
    <mergeCell ref="H15:J15"/>
    <mergeCell ref="K15:L15"/>
    <mergeCell ref="N15:P15"/>
    <mergeCell ref="S15:U15"/>
    <mergeCell ref="V17:W17"/>
    <mergeCell ref="X17:AA17"/>
    <mergeCell ref="B18:E18"/>
    <mergeCell ref="F18:G18"/>
    <mergeCell ref="H18:J18"/>
    <mergeCell ref="K18:L18"/>
    <mergeCell ref="N18:P18"/>
    <mergeCell ref="S18:U18"/>
    <mergeCell ref="V18:W18"/>
    <mergeCell ref="X18:AA18"/>
    <mergeCell ref="B17:E17"/>
    <mergeCell ref="F17:G17"/>
    <mergeCell ref="H17:J17"/>
    <mergeCell ref="K17:L17"/>
    <mergeCell ref="N17:P17"/>
    <mergeCell ref="S17:U17"/>
    <mergeCell ref="A19:AA19"/>
    <mergeCell ref="B20:E20"/>
    <mergeCell ref="F20:G20"/>
    <mergeCell ref="H20:J20"/>
    <mergeCell ref="K20:L20"/>
    <mergeCell ref="N20:P20"/>
    <mergeCell ref="S20:U20"/>
    <mergeCell ref="V20:W20"/>
    <mergeCell ref="X20:AA20"/>
    <mergeCell ref="V21:W21"/>
    <mergeCell ref="X21:AA21"/>
    <mergeCell ref="B22:E22"/>
    <mergeCell ref="F22:G22"/>
    <mergeCell ref="H22:J22"/>
    <mergeCell ref="K22:L22"/>
    <mergeCell ref="N22:P22"/>
    <mergeCell ref="S22:U22"/>
    <mergeCell ref="V22:W22"/>
    <mergeCell ref="X22:AA22"/>
    <mergeCell ref="B21:E21"/>
    <mergeCell ref="F21:G21"/>
    <mergeCell ref="H21:J21"/>
    <mergeCell ref="K21:L21"/>
    <mergeCell ref="N21:P21"/>
    <mergeCell ref="S21:U21"/>
    <mergeCell ref="V23:W23"/>
    <mergeCell ref="X23:AA23"/>
    <mergeCell ref="B24:E24"/>
    <mergeCell ref="F24:G24"/>
    <mergeCell ref="H24:J24"/>
    <mergeCell ref="K24:L24"/>
    <mergeCell ref="N24:P24"/>
    <mergeCell ref="S24:U24"/>
    <mergeCell ref="V24:W24"/>
    <mergeCell ref="X24:AA24"/>
    <mergeCell ref="B23:E23"/>
    <mergeCell ref="F23:G23"/>
    <mergeCell ref="H23:J23"/>
    <mergeCell ref="K23:L23"/>
    <mergeCell ref="N23:P23"/>
    <mergeCell ref="S23:U23"/>
    <mergeCell ref="V25:W25"/>
    <mergeCell ref="X25:AA25"/>
    <mergeCell ref="A26:AA26"/>
    <mergeCell ref="A27:W27"/>
    <mergeCell ref="X27:AA27"/>
    <mergeCell ref="B25:E25"/>
    <mergeCell ref="F25:G25"/>
    <mergeCell ref="H25:J25"/>
    <mergeCell ref="K25:L25"/>
    <mergeCell ref="N25:P25"/>
    <mergeCell ref="S25:U25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80"/>
  <sheetViews>
    <sheetView showGridLines="0" zoomScaleNormal="100" workbookViewId="0">
      <selection activeCell="N58" sqref="N58:P58"/>
    </sheetView>
  </sheetViews>
  <sheetFormatPr defaultColWidth="0" defaultRowHeight="15" customHeight="1" zeroHeight="1" x14ac:dyDescent="0.25"/>
  <cols>
    <col min="1" max="1" width="6.7109375" style="111" customWidth="1"/>
    <col min="2" max="2" width="5.7109375" style="111" customWidth="1"/>
    <col min="3" max="3" width="4.7109375" style="111" customWidth="1"/>
    <col min="4" max="4" width="3.7109375" style="111" customWidth="1"/>
    <col min="5" max="5" width="15.7109375" style="111" customWidth="1"/>
    <col min="6" max="7" width="3.7109375" style="111" customWidth="1"/>
    <col min="8" max="8" width="8.7109375" style="111" customWidth="1"/>
    <col min="9" max="9" width="4.7109375" style="111" customWidth="1"/>
    <col min="10" max="12" width="3.7109375" style="111" customWidth="1"/>
    <col min="13" max="13" width="15.7109375" style="111" customWidth="1"/>
    <col min="14" max="14" width="5.7109375" style="111" customWidth="1"/>
    <col min="15" max="15" width="4.7109375" style="111" customWidth="1"/>
    <col min="16" max="16" width="6.7109375" style="111" customWidth="1"/>
    <col min="17" max="18" width="15.7109375" style="111" customWidth="1"/>
    <col min="19" max="19" width="1.7109375" style="111" customWidth="1"/>
    <col min="20" max="16384" width="0" style="111" hidden="1"/>
  </cols>
  <sheetData>
    <row r="1" spans="1:18" x14ac:dyDescent="0.25"/>
    <row r="2" spans="1:18" ht="20.25" x14ac:dyDescent="0.25">
      <c r="A2" s="1"/>
      <c r="B2" s="2"/>
      <c r="C2" s="2"/>
      <c r="D2" s="2"/>
      <c r="E2" s="355" t="s">
        <v>0</v>
      </c>
      <c r="F2" s="356"/>
      <c r="G2" s="356"/>
      <c r="H2" s="356"/>
      <c r="I2" s="356"/>
      <c r="J2" s="356"/>
      <c r="K2" s="356"/>
      <c r="L2" s="356"/>
      <c r="M2" s="356"/>
      <c r="N2" s="356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440" t="s">
        <v>178</v>
      </c>
      <c r="P3" s="359"/>
      <c r="Q3" s="359"/>
      <c r="R3" s="360"/>
    </row>
    <row r="4" spans="1:18" ht="15" customHeight="1" x14ac:dyDescent="0.25">
      <c r="A4" s="5"/>
      <c r="B4" s="6"/>
      <c r="C4" s="6"/>
      <c r="D4" s="6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61"/>
      <c r="P4" s="361"/>
      <c r="Q4" s="361"/>
      <c r="R4" s="360"/>
    </row>
    <row r="5" spans="1:18" ht="15" customHeight="1" x14ac:dyDescent="0.25">
      <c r="A5" s="5"/>
      <c r="B5" s="6"/>
      <c r="C5" s="6"/>
      <c r="D5" s="6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61"/>
      <c r="P5" s="361"/>
      <c r="Q5" s="361"/>
      <c r="R5" s="360"/>
    </row>
    <row r="6" spans="1:18" ht="15" customHeight="1" x14ac:dyDescent="0.25">
      <c r="A6" s="5"/>
      <c r="B6" s="6"/>
      <c r="C6" s="7" t="s">
        <v>1</v>
      </c>
      <c r="D6" s="8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9"/>
      <c r="P6" s="359"/>
      <c r="Q6" s="359"/>
      <c r="R6" s="360"/>
    </row>
    <row r="7" spans="1:18" ht="15.75" customHeight="1" x14ac:dyDescent="0.25">
      <c r="A7" s="5"/>
      <c r="B7" s="110"/>
      <c r="C7" s="110"/>
      <c r="D7" s="110"/>
      <c r="E7" s="358"/>
      <c r="F7" s="358"/>
      <c r="G7" s="358"/>
      <c r="H7" s="358"/>
      <c r="I7" s="358"/>
      <c r="J7" s="358"/>
      <c r="K7" s="358"/>
      <c r="L7" s="358"/>
      <c r="M7" s="358"/>
      <c r="N7" s="358"/>
      <c r="O7" s="361"/>
      <c r="P7" s="361"/>
      <c r="Q7" s="361"/>
      <c r="R7" s="360"/>
    </row>
    <row r="8" spans="1:18" ht="23.25" x14ac:dyDescent="0.35">
      <c r="A8" s="362" t="s">
        <v>2</v>
      </c>
      <c r="B8" s="363"/>
      <c r="C8" s="363"/>
      <c r="D8" s="363"/>
      <c r="E8" s="150">
        <f>'Missouri Cover'!$BP$2</f>
        <v>2026</v>
      </c>
      <c r="F8" s="387" t="s">
        <v>335</v>
      </c>
      <c r="G8" s="388"/>
      <c r="H8" s="388"/>
      <c r="I8" s="388"/>
      <c r="J8" s="388"/>
      <c r="K8" s="388"/>
      <c r="L8" s="388"/>
      <c r="M8" s="388"/>
      <c r="N8" s="388"/>
      <c r="O8" s="388"/>
      <c r="P8" s="388"/>
      <c r="Q8" s="388"/>
      <c r="R8" s="389"/>
    </row>
    <row r="9" spans="1:18" ht="18" customHeight="1" x14ac:dyDescent="0.25">
      <c r="A9" s="350" t="s">
        <v>3</v>
      </c>
      <c r="B9" s="351"/>
      <c r="C9" s="351"/>
      <c r="D9" s="351"/>
      <c r="E9" s="351"/>
      <c r="F9" s="351"/>
      <c r="G9" s="352"/>
      <c r="H9" s="352"/>
      <c r="I9" s="351"/>
      <c r="J9" s="351"/>
      <c r="K9" s="351"/>
      <c r="L9" s="353"/>
      <c r="M9" s="354" t="s">
        <v>4</v>
      </c>
      <c r="N9" s="180"/>
      <c r="O9" s="180"/>
      <c r="P9" s="180"/>
      <c r="Q9" s="180"/>
      <c r="R9" s="181"/>
    </row>
    <row r="10" spans="1:18" ht="30" customHeight="1" x14ac:dyDescent="0.25">
      <c r="A10" s="341" t="str">
        <f>IF('Missouri Cover'!$H$38="","",'Missouri Cover'!$H$38)</f>
        <v/>
      </c>
      <c r="B10" s="342"/>
      <c r="C10" s="342"/>
      <c r="D10" s="342"/>
      <c r="E10" s="342"/>
      <c r="F10" s="342"/>
      <c r="G10" s="342"/>
      <c r="H10" s="342"/>
      <c r="I10" s="342"/>
      <c r="J10" s="342"/>
      <c r="K10" s="342"/>
      <c r="L10" s="343"/>
      <c r="M10" s="344" t="str">
        <f>'Missouri Cover'!$AM$38</f>
        <v/>
      </c>
      <c r="N10" s="286"/>
      <c r="O10" s="286"/>
      <c r="P10" s="286"/>
      <c r="Q10" s="286"/>
      <c r="R10" s="288"/>
    </row>
    <row r="11" spans="1:18" ht="18" customHeight="1" x14ac:dyDescent="0.25">
      <c r="A11" s="345"/>
      <c r="B11" s="346"/>
      <c r="C11" s="346"/>
      <c r="D11" s="346"/>
      <c r="E11" s="346"/>
      <c r="F11" s="346"/>
      <c r="G11" s="346"/>
      <c r="H11" s="346"/>
      <c r="I11" s="346"/>
      <c r="J11" s="346"/>
      <c r="K11" s="346"/>
      <c r="L11" s="346"/>
      <c r="M11" s="346"/>
      <c r="N11" s="346"/>
      <c r="O11" s="346"/>
      <c r="P11" s="346"/>
      <c r="Q11" s="346"/>
      <c r="R11" s="347"/>
    </row>
    <row r="12" spans="1:18" ht="69" customHeight="1" x14ac:dyDescent="0.25">
      <c r="A12" s="531" t="s">
        <v>97</v>
      </c>
      <c r="B12" s="601" t="s">
        <v>172</v>
      </c>
      <c r="C12" s="630"/>
      <c r="D12" s="630"/>
      <c r="E12" s="601" t="s">
        <v>173</v>
      </c>
      <c r="F12" s="653" t="s">
        <v>78</v>
      </c>
      <c r="G12" s="648"/>
      <c r="H12" s="648"/>
      <c r="I12" s="648"/>
      <c r="J12" s="648"/>
      <c r="K12" s="648"/>
      <c r="L12" s="648"/>
      <c r="M12" s="601" t="s">
        <v>174</v>
      </c>
      <c r="N12" s="648"/>
      <c r="O12" s="648"/>
      <c r="P12" s="648"/>
      <c r="Q12" s="601" t="s">
        <v>175</v>
      </c>
      <c r="R12" s="648"/>
    </row>
    <row r="13" spans="1:18" ht="24" customHeight="1" x14ac:dyDescent="0.25">
      <c r="A13" s="532"/>
      <c r="B13" s="630"/>
      <c r="C13" s="630"/>
      <c r="D13" s="630"/>
      <c r="E13" s="648"/>
      <c r="F13" s="649" t="s">
        <v>176</v>
      </c>
      <c r="G13" s="649"/>
      <c r="H13" s="649"/>
      <c r="I13" s="650"/>
      <c r="J13" s="648"/>
      <c r="K13" s="648"/>
      <c r="L13" s="648"/>
      <c r="M13" s="115" t="s">
        <v>77</v>
      </c>
      <c r="N13" s="651" t="s">
        <v>78</v>
      </c>
      <c r="O13" s="652"/>
      <c r="P13" s="652"/>
      <c r="Q13" s="116" t="s">
        <v>77</v>
      </c>
      <c r="R13" s="116" t="s">
        <v>78</v>
      </c>
    </row>
    <row r="14" spans="1:18" ht="30" customHeight="1" x14ac:dyDescent="0.25">
      <c r="A14" s="117" t="s">
        <v>45</v>
      </c>
      <c r="B14" s="638">
        <v>0.5</v>
      </c>
      <c r="C14" s="638"/>
      <c r="D14" s="638"/>
      <c r="E14" s="118"/>
      <c r="F14" s="639">
        <f>IFERROR((N14/M14),0)</f>
        <v>0</v>
      </c>
      <c r="G14" s="639"/>
      <c r="H14" s="639"/>
      <c r="I14" s="654"/>
      <c r="J14" s="654"/>
      <c r="K14" s="654"/>
      <c r="L14" s="654"/>
      <c r="M14" s="119"/>
      <c r="N14" s="641"/>
      <c r="O14" s="642"/>
      <c r="P14" s="642"/>
      <c r="Q14" s="120">
        <f>M14*((B14^2)/4)*PI()</f>
        <v>0</v>
      </c>
      <c r="R14" s="120">
        <f>N14*((B14^2)/4)*PI()</f>
        <v>0</v>
      </c>
    </row>
    <row r="15" spans="1:18" ht="30" customHeight="1" x14ac:dyDescent="0.25">
      <c r="A15" s="117" t="s">
        <v>46</v>
      </c>
      <c r="B15" s="638" t="s">
        <v>177</v>
      </c>
      <c r="C15" s="638"/>
      <c r="D15" s="638"/>
      <c r="E15" s="118"/>
      <c r="F15" s="639">
        <f t="shared" ref="F15:F31" si="0">IFERROR((N15/M15),0)</f>
        <v>0</v>
      </c>
      <c r="G15" s="639"/>
      <c r="H15" s="639"/>
      <c r="I15" s="654"/>
      <c r="J15" s="654"/>
      <c r="K15" s="654"/>
      <c r="L15" s="654"/>
      <c r="M15" s="119"/>
      <c r="N15" s="641"/>
      <c r="O15" s="642"/>
      <c r="P15" s="642"/>
      <c r="Q15" s="120">
        <f t="shared" ref="Q15:Q31" si="1">M15*((B15^2)/4)*PI()</f>
        <v>0</v>
      </c>
      <c r="R15" s="120">
        <f t="shared" ref="R15:R31" si="2">N15*((B15^2)/4)*PI()</f>
        <v>0</v>
      </c>
    </row>
    <row r="16" spans="1:18" ht="30" customHeight="1" x14ac:dyDescent="0.25">
      <c r="A16" s="117" t="s">
        <v>47</v>
      </c>
      <c r="B16" s="638">
        <v>1.25</v>
      </c>
      <c r="C16" s="638"/>
      <c r="D16" s="638"/>
      <c r="E16" s="118"/>
      <c r="F16" s="639">
        <f t="shared" si="0"/>
        <v>0</v>
      </c>
      <c r="G16" s="639"/>
      <c r="H16" s="639"/>
      <c r="I16" s="654"/>
      <c r="J16" s="654"/>
      <c r="K16" s="654"/>
      <c r="L16" s="654"/>
      <c r="M16" s="119"/>
      <c r="N16" s="641"/>
      <c r="O16" s="642"/>
      <c r="P16" s="642"/>
      <c r="Q16" s="120">
        <f t="shared" si="1"/>
        <v>0</v>
      </c>
      <c r="R16" s="120">
        <f t="shared" si="2"/>
        <v>0</v>
      </c>
    </row>
    <row r="17" spans="1:18" ht="30" customHeight="1" x14ac:dyDescent="0.25">
      <c r="A17" s="117" t="s">
        <v>48</v>
      </c>
      <c r="B17" s="638">
        <v>1.5</v>
      </c>
      <c r="C17" s="638"/>
      <c r="D17" s="638"/>
      <c r="E17" s="118"/>
      <c r="F17" s="639">
        <f t="shared" si="0"/>
        <v>0</v>
      </c>
      <c r="G17" s="639"/>
      <c r="H17" s="639"/>
      <c r="I17" s="654"/>
      <c r="J17" s="654"/>
      <c r="K17" s="654"/>
      <c r="L17" s="654"/>
      <c r="M17" s="119"/>
      <c r="N17" s="641"/>
      <c r="O17" s="642"/>
      <c r="P17" s="642"/>
      <c r="Q17" s="120">
        <f t="shared" si="1"/>
        <v>0</v>
      </c>
      <c r="R17" s="120">
        <f t="shared" si="2"/>
        <v>0</v>
      </c>
    </row>
    <row r="18" spans="1:18" ht="30" customHeight="1" x14ac:dyDescent="0.25">
      <c r="A18" s="117" t="s">
        <v>49</v>
      </c>
      <c r="B18" s="638">
        <v>2</v>
      </c>
      <c r="C18" s="638"/>
      <c r="D18" s="638"/>
      <c r="E18" s="118"/>
      <c r="F18" s="639">
        <f t="shared" si="0"/>
        <v>0</v>
      </c>
      <c r="G18" s="639"/>
      <c r="H18" s="639"/>
      <c r="I18" s="654"/>
      <c r="J18" s="654"/>
      <c r="K18" s="654"/>
      <c r="L18" s="654"/>
      <c r="M18" s="119"/>
      <c r="N18" s="641"/>
      <c r="O18" s="642"/>
      <c r="P18" s="642"/>
      <c r="Q18" s="120">
        <f t="shared" si="1"/>
        <v>0</v>
      </c>
      <c r="R18" s="120">
        <f t="shared" si="2"/>
        <v>0</v>
      </c>
    </row>
    <row r="19" spans="1:18" ht="30" customHeight="1" x14ac:dyDescent="0.25">
      <c r="A19" s="117" t="s">
        <v>50</v>
      </c>
      <c r="B19" s="638">
        <v>3</v>
      </c>
      <c r="C19" s="638"/>
      <c r="D19" s="638"/>
      <c r="E19" s="118"/>
      <c r="F19" s="639">
        <f t="shared" si="0"/>
        <v>0</v>
      </c>
      <c r="G19" s="639"/>
      <c r="H19" s="639"/>
      <c r="I19" s="654"/>
      <c r="J19" s="654"/>
      <c r="K19" s="654"/>
      <c r="L19" s="654"/>
      <c r="M19" s="119"/>
      <c r="N19" s="641"/>
      <c r="O19" s="642"/>
      <c r="P19" s="642"/>
      <c r="Q19" s="120">
        <f t="shared" si="1"/>
        <v>0</v>
      </c>
      <c r="R19" s="120">
        <f t="shared" si="2"/>
        <v>0</v>
      </c>
    </row>
    <row r="20" spans="1:18" ht="30" customHeight="1" x14ac:dyDescent="0.25">
      <c r="A20" s="117" t="s">
        <v>51</v>
      </c>
      <c r="B20" s="638">
        <v>4</v>
      </c>
      <c r="C20" s="638"/>
      <c r="D20" s="638"/>
      <c r="E20" s="118"/>
      <c r="F20" s="639">
        <f t="shared" si="0"/>
        <v>0</v>
      </c>
      <c r="G20" s="639"/>
      <c r="H20" s="639"/>
      <c r="I20" s="654"/>
      <c r="J20" s="654"/>
      <c r="K20" s="654"/>
      <c r="L20" s="654"/>
      <c r="M20" s="119"/>
      <c r="N20" s="641"/>
      <c r="O20" s="642"/>
      <c r="P20" s="642"/>
      <c r="Q20" s="120">
        <f t="shared" si="1"/>
        <v>0</v>
      </c>
      <c r="R20" s="120">
        <f t="shared" si="2"/>
        <v>0</v>
      </c>
    </row>
    <row r="21" spans="1:18" ht="30" customHeight="1" x14ac:dyDescent="0.25">
      <c r="A21" s="117" t="s">
        <v>52</v>
      </c>
      <c r="B21" s="638">
        <v>5</v>
      </c>
      <c r="C21" s="638"/>
      <c r="D21" s="638"/>
      <c r="E21" s="118"/>
      <c r="F21" s="639">
        <f t="shared" si="0"/>
        <v>0</v>
      </c>
      <c r="G21" s="639"/>
      <c r="H21" s="639"/>
      <c r="I21" s="654"/>
      <c r="J21" s="654"/>
      <c r="K21" s="654"/>
      <c r="L21" s="654"/>
      <c r="M21" s="119"/>
      <c r="N21" s="641"/>
      <c r="O21" s="642"/>
      <c r="P21" s="642"/>
      <c r="Q21" s="120">
        <f t="shared" si="1"/>
        <v>0</v>
      </c>
      <c r="R21" s="120">
        <f t="shared" si="2"/>
        <v>0</v>
      </c>
    </row>
    <row r="22" spans="1:18" ht="30" customHeight="1" x14ac:dyDescent="0.25">
      <c r="A22" s="117" t="s">
        <v>53</v>
      </c>
      <c r="B22" s="638">
        <v>6</v>
      </c>
      <c r="C22" s="638"/>
      <c r="D22" s="638"/>
      <c r="E22" s="118"/>
      <c r="F22" s="639">
        <f t="shared" si="0"/>
        <v>0</v>
      </c>
      <c r="G22" s="639"/>
      <c r="H22" s="639"/>
      <c r="I22" s="654"/>
      <c r="J22" s="654"/>
      <c r="K22" s="654"/>
      <c r="L22" s="654"/>
      <c r="M22" s="119"/>
      <c r="N22" s="641"/>
      <c r="O22" s="642"/>
      <c r="P22" s="642"/>
      <c r="Q22" s="120">
        <f t="shared" si="1"/>
        <v>0</v>
      </c>
      <c r="R22" s="120">
        <f t="shared" si="2"/>
        <v>0</v>
      </c>
    </row>
    <row r="23" spans="1:18" ht="30" customHeight="1" x14ac:dyDescent="0.25">
      <c r="A23" s="117" t="s">
        <v>54</v>
      </c>
      <c r="B23" s="638">
        <v>7</v>
      </c>
      <c r="C23" s="638"/>
      <c r="D23" s="638"/>
      <c r="E23" s="118"/>
      <c r="F23" s="639">
        <f t="shared" si="0"/>
        <v>0</v>
      </c>
      <c r="G23" s="639"/>
      <c r="H23" s="639"/>
      <c r="I23" s="654"/>
      <c r="J23" s="654"/>
      <c r="K23" s="654"/>
      <c r="L23" s="654"/>
      <c r="M23" s="119"/>
      <c r="N23" s="641"/>
      <c r="O23" s="642"/>
      <c r="P23" s="642"/>
      <c r="Q23" s="120">
        <f t="shared" si="1"/>
        <v>0</v>
      </c>
      <c r="R23" s="120">
        <f t="shared" si="2"/>
        <v>0</v>
      </c>
    </row>
    <row r="24" spans="1:18" ht="30" customHeight="1" x14ac:dyDescent="0.25">
      <c r="A24" s="117" t="s">
        <v>55</v>
      </c>
      <c r="B24" s="638">
        <v>8</v>
      </c>
      <c r="C24" s="638"/>
      <c r="D24" s="638"/>
      <c r="E24" s="118"/>
      <c r="F24" s="639">
        <f t="shared" si="0"/>
        <v>0</v>
      </c>
      <c r="G24" s="639"/>
      <c r="H24" s="639"/>
      <c r="I24" s="654"/>
      <c r="J24" s="654"/>
      <c r="K24" s="654"/>
      <c r="L24" s="654"/>
      <c r="M24" s="119"/>
      <c r="N24" s="641"/>
      <c r="O24" s="642"/>
      <c r="P24" s="642"/>
      <c r="Q24" s="120">
        <f t="shared" si="1"/>
        <v>0</v>
      </c>
      <c r="R24" s="120">
        <f t="shared" si="2"/>
        <v>0</v>
      </c>
    </row>
    <row r="25" spans="1:18" ht="30" customHeight="1" x14ac:dyDescent="0.25">
      <c r="A25" s="117" t="s">
        <v>56</v>
      </c>
      <c r="B25" s="638">
        <v>9</v>
      </c>
      <c r="C25" s="638"/>
      <c r="D25" s="638"/>
      <c r="E25" s="118"/>
      <c r="F25" s="639">
        <f t="shared" si="0"/>
        <v>0</v>
      </c>
      <c r="G25" s="639"/>
      <c r="H25" s="639"/>
      <c r="I25" s="654"/>
      <c r="J25" s="654"/>
      <c r="K25" s="654"/>
      <c r="L25" s="654"/>
      <c r="M25" s="119"/>
      <c r="N25" s="641"/>
      <c r="O25" s="642"/>
      <c r="P25" s="642"/>
      <c r="Q25" s="120">
        <f t="shared" si="1"/>
        <v>0</v>
      </c>
      <c r="R25" s="120">
        <f t="shared" si="2"/>
        <v>0</v>
      </c>
    </row>
    <row r="26" spans="1:18" ht="30" customHeight="1" x14ac:dyDescent="0.25">
      <c r="A26" s="117" t="s">
        <v>57</v>
      </c>
      <c r="B26" s="638">
        <v>10</v>
      </c>
      <c r="C26" s="638"/>
      <c r="D26" s="638"/>
      <c r="E26" s="118"/>
      <c r="F26" s="639">
        <f t="shared" si="0"/>
        <v>0</v>
      </c>
      <c r="G26" s="639"/>
      <c r="H26" s="639"/>
      <c r="I26" s="654"/>
      <c r="J26" s="654"/>
      <c r="K26" s="654"/>
      <c r="L26" s="654"/>
      <c r="M26" s="119"/>
      <c r="N26" s="641"/>
      <c r="O26" s="642"/>
      <c r="P26" s="642"/>
      <c r="Q26" s="120">
        <f t="shared" si="1"/>
        <v>0</v>
      </c>
      <c r="R26" s="120">
        <f t="shared" si="2"/>
        <v>0</v>
      </c>
    </row>
    <row r="27" spans="1:18" ht="30" customHeight="1" x14ac:dyDescent="0.25">
      <c r="A27" s="117" t="s">
        <v>58</v>
      </c>
      <c r="B27" s="638">
        <v>12</v>
      </c>
      <c r="C27" s="638"/>
      <c r="D27" s="638"/>
      <c r="E27" s="118"/>
      <c r="F27" s="639">
        <f t="shared" si="0"/>
        <v>0</v>
      </c>
      <c r="G27" s="639"/>
      <c r="H27" s="639"/>
      <c r="I27" s="654"/>
      <c r="J27" s="654"/>
      <c r="K27" s="654"/>
      <c r="L27" s="654"/>
      <c r="M27" s="119"/>
      <c r="N27" s="641"/>
      <c r="O27" s="642"/>
      <c r="P27" s="642"/>
      <c r="Q27" s="120">
        <f t="shared" si="1"/>
        <v>0</v>
      </c>
      <c r="R27" s="120">
        <f t="shared" si="2"/>
        <v>0</v>
      </c>
    </row>
    <row r="28" spans="1:18" ht="30" customHeight="1" x14ac:dyDescent="0.25">
      <c r="A28" s="117" t="s">
        <v>59</v>
      </c>
      <c r="B28" s="638">
        <v>14</v>
      </c>
      <c r="C28" s="638"/>
      <c r="D28" s="638"/>
      <c r="E28" s="118"/>
      <c r="F28" s="639">
        <f t="shared" si="0"/>
        <v>0</v>
      </c>
      <c r="G28" s="639"/>
      <c r="H28" s="639"/>
      <c r="I28" s="654"/>
      <c r="J28" s="654"/>
      <c r="K28" s="654"/>
      <c r="L28" s="654"/>
      <c r="M28" s="119"/>
      <c r="N28" s="641"/>
      <c r="O28" s="642"/>
      <c r="P28" s="642"/>
      <c r="Q28" s="120">
        <f t="shared" si="1"/>
        <v>0</v>
      </c>
      <c r="R28" s="120">
        <f t="shared" si="2"/>
        <v>0</v>
      </c>
    </row>
    <row r="29" spans="1:18" ht="30" customHeight="1" x14ac:dyDescent="0.25">
      <c r="A29" s="117" t="s">
        <v>60</v>
      </c>
      <c r="B29" s="638">
        <v>16</v>
      </c>
      <c r="C29" s="638"/>
      <c r="D29" s="638"/>
      <c r="E29" s="118"/>
      <c r="F29" s="639">
        <f t="shared" si="0"/>
        <v>0</v>
      </c>
      <c r="G29" s="639"/>
      <c r="H29" s="639"/>
      <c r="I29" s="654"/>
      <c r="J29" s="654"/>
      <c r="K29" s="654"/>
      <c r="L29" s="654"/>
      <c r="M29" s="119"/>
      <c r="N29" s="641"/>
      <c r="O29" s="642"/>
      <c r="P29" s="642"/>
      <c r="Q29" s="120">
        <f t="shared" si="1"/>
        <v>0</v>
      </c>
      <c r="R29" s="120">
        <f t="shared" si="2"/>
        <v>0</v>
      </c>
    </row>
    <row r="30" spans="1:18" ht="30" customHeight="1" x14ac:dyDescent="0.25">
      <c r="A30" s="117" t="s">
        <v>61</v>
      </c>
      <c r="B30" s="638">
        <v>18</v>
      </c>
      <c r="C30" s="638"/>
      <c r="D30" s="638"/>
      <c r="E30" s="118"/>
      <c r="F30" s="639">
        <f t="shared" si="0"/>
        <v>0</v>
      </c>
      <c r="G30" s="639"/>
      <c r="H30" s="639"/>
      <c r="I30" s="654"/>
      <c r="J30" s="654"/>
      <c r="K30" s="654"/>
      <c r="L30" s="654"/>
      <c r="M30" s="119"/>
      <c r="N30" s="641"/>
      <c r="O30" s="642"/>
      <c r="P30" s="642"/>
      <c r="Q30" s="120">
        <f t="shared" si="1"/>
        <v>0</v>
      </c>
      <c r="R30" s="120">
        <f t="shared" si="2"/>
        <v>0</v>
      </c>
    </row>
    <row r="31" spans="1:18" ht="30" customHeight="1" x14ac:dyDescent="0.25">
      <c r="A31" s="117" t="s">
        <v>62</v>
      </c>
      <c r="B31" s="638">
        <v>20</v>
      </c>
      <c r="C31" s="638"/>
      <c r="D31" s="638"/>
      <c r="E31" s="118"/>
      <c r="F31" s="639">
        <f t="shared" si="0"/>
        <v>0</v>
      </c>
      <c r="G31" s="639"/>
      <c r="H31" s="639"/>
      <c r="I31" s="654"/>
      <c r="J31" s="654"/>
      <c r="K31" s="654"/>
      <c r="L31" s="654"/>
      <c r="M31" s="119"/>
      <c r="N31" s="641"/>
      <c r="O31" s="642"/>
      <c r="P31" s="642"/>
      <c r="Q31" s="120">
        <f t="shared" si="1"/>
        <v>0</v>
      </c>
      <c r="R31" s="120">
        <f t="shared" si="2"/>
        <v>0</v>
      </c>
    </row>
    <row r="32" spans="1:18" ht="15" customHeight="1" x14ac:dyDescent="0.25">
      <c r="A32" s="373"/>
      <c r="B32" s="374"/>
      <c r="C32" s="374"/>
      <c r="D32" s="374"/>
      <c r="E32" s="374"/>
      <c r="F32" s="374"/>
      <c r="G32" s="374"/>
      <c r="H32" s="374"/>
      <c r="I32" s="374"/>
      <c r="J32" s="374"/>
      <c r="K32" s="374"/>
      <c r="L32" s="374"/>
      <c r="M32" s="374"/>
      <c r="N32" s="374"/>
      <c r="O32" s="374"/>
      <c r="P32" s="374"/>
      <c r="Q32" s="374"/>
      <c r="R32" s="375"/>
    </row>
    <row r="33" spans="1:18" ht="26.25" customHeight="1" x14ac:dyDescent="0.25">
      <c r="A33" s="438">
        <v>45292</v>
      </c>
      <c r="B33" s="439"/>
      <c r="C33" s="439"/>
      <c r="D33" s="439"/>
      <c r="E33" s="439"/>
      <c r="F33" s="439"/>
      <c r="G33" s="439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121" t="s">
        <v>179</v>
      </c>
    </row>
    <row r="34" spans="1:18" ht="20.25" x14ac:dyDescent="0.25">
      <c r="A34" s="1"/>
      <c r="B34" s="2"/>
      <c r="C34" s="2"/>
      <c r="D34" s="2"/>
      <c r="E34" s="355" t="s">
        <v>0</v>
      </c>
      <c r="F34" s="356"/>
      <c r="G34" s="356"/>
      <c r="H34" s="356"/>
      <c r="I34" s="356"/>
      <c r="J34" s="356"/>
      <c r="K34" s="356"/>
      <c r="L34" s="356"/>
      <c r="M34" s="356"/>
      <c r="N34" s="356"/>
      <c r="O34" s="3"/>
      <c r="P34" s="3"/>
      <c r="Q34" s="3"/>
      <c r="R34" s="4"/>
    </row>
    <row r="35" spans="1:18" ht="22.5" customHeight="1" x14ac:dyDescent="0.25">
      <c r="A35" s="5"/>
      <c r="B35" s="6"/>
      <c r="C35" s="6"/>
      <c r="D35" s="6"/>
      <c r="E35" s="357"/>
      <c r="F35" s="357"/>
      <c r="G35" s="357"/>
      <c r="H35" s="357"/>
      <c r="I35" s="357"/>
      <c r="J35" s="357"/>
      <c r="K35" s="357"/>
      <c r="L35" s="357"/>
      <c r="M35" s="357"/>
      <c r="N35" s="357"/>
      <c r="O35" s="440" t="s">
        <v>180</v>
      </c>
      <c r="P35" s="359"/>
      <c r="Q35" s="359"/>
      <c r="R35" s="360"/>
    </row>
    <row r="36" spans="1:18" ht="15" customHeight="1" x14ac:dyDescent="0.25">
      <c r="A36" s="5"/>
      <c r="B36" s="6"/>
      <c r="C36" s="6"/>
      <c r="D36" s="6"/>
      <c r="E36" s="357"/>
      <c r="F36" s="357"/>
      <c r="G36" s="357"/>
      <c r="H36" s="357"/>
      <c r="I36" s="357"/>
      <c r="J36" s="357"/>
      <c r="K36" s="357"/>
      <c r="L36" s="357"/>
      <c r="M36" s="357"/>
      <c r="N36" s="357"/>
      <c r="O36" s="361"/>
      <c r="P36" s="361"/>
      <c r="Q36" s="361"/>
      <c r="R36" s="360"/>
    </row>
    <row r="37" spans="1:18" ht="15" customHeight="1" x14ac:dyDescent="0.25">
      <c r="A37" s="5"/>
      <c r="B37" s="6"/>
      <c r="C37" s="6"/>
      <c r="D37" s="6"/>
      <c r="E37" s="357"/>
      <c r="F37" s="357"/>
      <c r="G37" s="357"/>
      <c r="H37" s="357"/>
      <c r="I37" s="357"/>
      <c r="J37" s="357"/>
      <c r="K37" s="357"/>
      <c r="L37" s="357"/>
      <c r="M37" s="357"/>
      <c r="N37" s="357"/>
      <c r="O37" s="361"/>
      <c r="P37" s="361"/>
      <c r="Q37" s="361"/>
      <c r="R37" s="360"/>
    </row>
    <row r="38" spans="1:18" ht="15" customHeight="1" x14ac:dyDescent="0.25">
      <c r="A38" s="5"/>
      <c r="B38" s="6"/>
      <c r="C38" s="7" t="s">
        <v>1</v>
      </c>
      <c r="D38" s="8"/>
      <c r="E38" s="357"/>
      <c r="F38" s="357"/>
      <c r="G38" s="357"/>
      <c r="H38" s="357"/>
      <c r="I38" s="357"/>
      <c r="J38" s="357"/>
      <c r="K38" s="357"/>
      <c r="L38" s="357"/>
      <c r="M38" s="357"/>
      <c r="N38" s="357"/>
      <c r="O38" s="359"/>
      <c r="P38" s="359"/>
      <c r="Q38" s="359"/>
      <c r="R38" s="360"/>
    </row>
    <row r="39" spans="1:18" ht="15.75" customHeight="1" x14ac:dyDescent="0.25">
      <c r="A39" s="5"/>
      <c r="B39" s="110"/>
      <c r="C39" s="110"/>
      <c r="D39" s="110"/>
      <c r="E39" s="358"/>
      <c r="F39" s="358"/>
      <c r="G39" s="358"/>
      <c r="H39" s="358"/>
      <c r="I39" s="358"/>
      <c r="J39" s="358"/>
      <c r="K39" s="358"/>
      <c r="L39" s="358"/>
      <c r="M39" s="358"/>
      <c r="N39" s="358"/>
      <c r="O39" s="361"/>
      <c r="P39" s="361"/>
      <c r="Q39" s="361"/>
      <c r="R39" s="360"/>
    </row>
    <row r="40" spans="1:18" ht="23.25" x14ac:dyDescent="0.35">
      <c r="A40" s="362" t="s">
        <v>2</v>
      </c>
      <c r="B40" s="363"/>
      <c r="C40" s="363"/>
      <c r="D40" s="363"/>
      <c r="E40" s="150">
        <f>'Missouri Cover'!$BP$2</f>
        <v>2026</v>
      </c>
      <c r="F40" s="387" t="s">
        <v>335</v>
      </c>
      <c r="G40" s="388"/>
      <c r="H40" s="388"/>
      <c r="I40" s="388"/>
      <c r="J40" s="388"/>
      <c r="K40" s="388"/>
      <c r="L40" s="388"/>
      <c r="M40" s="388"/>
      <c r="N40" s="388"/>
      <c r="O40" s="388"/>
      <c r="P40" s="388"/>
      <c r="Q40" s="388"/>
      <c r="R40" s="389"/>
    </row>
    <row r="41" spans="1:18" ht="18" customHeight="1" x14ac:dyDescent="0.25">
      <c r="A41" s="350" t="s">
        <v>3</v>
      </c>
      <c r="B41" s="351"/>
      <c r="C41" s="351"/>
      <c r="D41" s="351"/>
      <c r="E41" s="351"/>
      <c r="F41" s="351"/>
      <c r="G41" s="352"/>
      <c r="H41" s="352"/>
      <c r="I41" s="351"/>
      <c r="J41" s="351"/>
      <c r="K41" s="351"/>
      <c r="L41" s="353"/>
      <c r="M41" s="354" t="s">
        <v>4</v>
      </c>
      <c r="N41" s="180"/>
      <c r="O41" s="180"/>
      <c r="P41" s="180"/>
      <c r="Q41" s="180"/>
      <c r="R41" s="181"/>
    </row>
    <row r="42" spans="1:18" ht="30" customHeight="1" x14ac:dyDescent="0.25">
      <c r="A42" s="341" t="str">
        <f>A10</f>
        <v/>
      </c>
      <c r="B42" s="342"/>
      <c r="C42" s="342"/>
      <c r="D42" s="342"/>
      <c r="E42" s="342"/>
      <c r="F42" s="342"/>
      <c r="G42" s="342"/>
      <c r="H42" s="342"/>
      <c r="I42" s="342"/>
      <c r="J42" s="342"/>
      <c r="K42" s="342"/>
      <c r="L42" s="343"/>
      <c r="M42" s="344" t="str">
        <f>M10</f>
        <v/>
      </c>
      <c r="N42" s="286"/>
      <c r="O42" s="286"/>
      <c r="P42" s="286"/>
      <c r="Q42" s="286"/>
      <c r="R42" s="288"/>
    </row>
    <row r="43" spans="1:18" ht="18" customHeight="1" x14ac:dyDescent="0.25">
      <c r="A43" s="345"/>
      <c r="B43" s="346"/>
      <c r="C43" s="346"/>
      <c r="D43" s="346"/>
      <c r="E43" s="346"/>
      <c r="F43" s="346"/>
      <c r="G43" s="346"/>
      <c r="H43" s="346"/>
      <c r="I43" s="346"/>
      <c r="J43" s="346"/>
      <c r="K43" s="346"/>
      <c r="L43" s="346"/>
      <c r="M43" s="346"/>
      <c r="N43" s="346"/>
      <c r="O43" s="346"/>
      <c r="P43" s="346"/>
      <c r="Q43" s="346"/>
      <c r="R43" s="347"/>
    </row>
    <row r="44" spans="1:18" ht="69" customHeight="1" x14ac:dyDescent="0.25">
      <c r="A44" s="531" t="s">
        <v>97</v>
      </c>
      <c r="B44" s="601" t="s">
        <v>172</v>
      </c>
      <c r="C44" s="630"/>
      <c r="D44" s="630"/>
      <c r="E44" s="601" t="s">
        <v>173</v>
      </c>
      <c r="F44" s="653" t="s">
        <v>78</v>
      </c>
      <c r="G44" s="648"/>
      <c r="H44" s="648"/>
      <c r="I44" s="648"/>
      <c r="J44" s="648"/>
      <c r="K44" s="648"/>
      <c r="L44" s="648"/>
      <c r="M44" s="601" t="s">
        <v>174</v>
      </c>
      <c r="N44" s="648"/>
      <c r="O44" s="648"/>
      <c r="P44" s="648"/>
      <c r="Q44" s="601" t="s">
        <v>175</v>
      </c>
      <c r="R44" s="648"/>
    </row>
    <row r="45" spans="1:18" ht="24" customHeight="1" x14ac:dyDescent="0.25">
      <c r="A45" s="532"/>
      <c r="B45" s="630"/>
      <c r="C45" s="630"/>
      <c r="D45" s="630"/>
      <c r="E45" s="648"/>
      <c r="F45" s="649" t="s">
        <v>176</v>
      </c>
      <c r="G45" s="649"/>
      <c r="H45" s="649"/>
      <c r="I45" s="650"/>
      <c r="J45" s="648"/>
      <c r="K45" s="648"/>
      <c r="L45" s="648"/>
      <c r="M45" s="115" t="s">
        <v>77</v>
      </c>
      <c r="N45" s="651" t="s">
        <v>78</v>
      </c>
      <c r="O45" s="652"/>
      <c r="P45" s="652"/>
      <c r="Q45" s="116" t="s">
        <v>77</v>
      </c>
      <c r="R45" s="116" t="s">
        <v>78</v>
      </c>
    </row>
    <row r="46" spans="1:18" ht="30" customHeight="1" x14ac:dyDescent="0.25">
      <c r="A46" s="117" t="s">
        <v>63</v>
      </c>
      <c r="B46" s="638">
        <v>22</v>
      </c>
      <c r="C46" s="638"/>
      <c r="D46" s="638"/>
      <c r="E46" s="118"/>
      <c r="F46" s="639">
        <f>IFERROR((N46/M46),0)</f>
        <v>0</v>
      </c>
      <c r="G46" s="639"/>
      <c r="H46" s="639"/>
      <c r="I46" s="640"/>
      <c r="J46" s="640"/>
      <c r="K46" s="640"/>
      <c r="L46" s="640"/>
      <c r="M46" s="119"/>
      <c r="N46" s="641"/>
      <c r="O46" s="642"/>
      <c r="P46" s="642"/>
      <c r="Q46" s="120">
        <f>M46*((B46^2)/4)*PI()</f>
        <v>0</v>
      </c>
      <c r="R46" s="120">
        <f>N46*((B46^2)/4)*PI()</f>
        <v>0</v>
      </c>
    </row>
    <row r="47" spans="1:18" ht="30" customHeight="1" x14ac:dyDescent="0.25">
      <c r="A47" s="117" t="s">
        <v>64</v>
      </c>
      <c r="B47" s="638">
        <v>24</v>
      </c>
      <c r="C47" s="638"/>
      <c r="D47" s="638"/>
      <c r="E47" s="118"/>
      <c r="F47" s="639">
        <f t="shared" ref="F47:F63" si="3">IFERROR((N47/M47),0)</f>
        <v>0</v>
      </c>
      <c r="G47" s="639"/>
      <c r="H47" s="639"/>
      <c r="I47" s="640"/>
      <c r="J47" s="640"/>
      <c r="K47" s="640"/>
      <c r="L47" s="640"/>
      <c r="M47" s="119"/>
      <c r="N47" s="641"/>
      <c r="O47" s="642"/>
      <c r="P47" s="642"/>
      <c r="Q47" s="120">
        <f t="shared" ref="Q47:Q63" si="4">M47*((B47^2)/4)*PI()</f>
        <v>0</v>
      </c>
      <c r="R47" s="120">
        <f t="shared" ref="R47:R63" si="5">N47*((B47^2)/4)*PI()</f>
        <v>0</v>
      </c>
    </row>
    <row r="48" spans="1:18" ht="30" customHeight="1" x14ac:dyDescent="0.25">
      <c r="A48" s="117" t="s">
        <v>65</v>
      </c>
      <c r="B48" s="638">
        <v>26</v>
      </c>
      <c r="C48" s="638"/>
      <c r="D48" s="638"/>
      <c r="E48" s="118"/>
      <c r="F48" s="639">
        <f t="shared" si="3"/>
        <v>0</v>
      </c>
      <c r="G48" s="639"/>
      <c r="H48" s="639"/>
      <c r="I48" s="640"/>
      <c r="J48" s="640"/>
      <c r="K48" s="640"/>
      <c r="L48" s="640"/>
      <c r="M48" s="119"/>
      <c r="N48" s="641"/>
      <c r="O48" s="642"/>
      <c r="P48" s="642"/>
      <c r="Q48" s="120">
        <f t="shared" si="4"/>
        <v>0</v>
      </c>
      <c r="R48" s="120">
        <f t="shared" si="5"/>
        <v>0</v>
      </c>
    </row>
    <row r="49" spans="1:18" ht="30" customHeight="1" x14ac:dyDescent="0.25">
      <c r="A49" s="117" t="s">
        <v>66</v>
      </c>
      <c r="B49" s="638">
        <v>28</v>
      </c>
      <c r="C49" s="638"/>
      <c r="D49" s="638"/>
      <c r="E49" s="118"/>
      <c r="F49" s="639">
        <f t="shared" si="3"/>
        <v>0</v>
      </c>
      <c r="G49" s="639"/>
      <c r="H49" s="639"/>
      <c r="I49" s="640"/>
      <c r="J49" s="640"/>
      <c r="K49" s="640"/>
      <c r="L49" s="640"/>
      <c r="M49" s="119"/>
      <c r="N49" s="641"/>
      <c r="O49" s="642"/>
      <c r="P49" s="642"/>
      <c r="Q49" s="120">
        <f t="shared" si="4"/>
        <v>0</v>
      </c>
      <c r="R49" s="120">
        <f t="shared" si="5"/>
        <v>0</v>
      </c>
    </row>
    <row r="50" spans="1:18" ht="30" customHeight="1" x14ac:dyDescent="0.25">
      <c r="A50" s="117" t="s">
        <v>67</v>
      </c>
      <c r="B50" s="638">
        <v>30</v>
      </c>
      <c r="C50" s="638"/>
      <c r="D50" s="638"/>
      <c r="E50" s="118"/>
      <c r="F50" s="639">
        <f t="shared" si="3"/>
        <v>0</v>
      </c>
      <c r="G50" s="639"/>
      <c r="H50" s="639"/>
      <c r="I50" s="640"/>
      <c r="J50" s="640"/>
      <c r="K50" s="640"/>
      <c r="L50" s="640"/>
      <c r="M50" s="119"/>
      <c r="N50" s="641"/>
      <c r="O50" s="642"/>
      <c r="P50" s="642"/>
      <c r="Q50" s="120">
        <f t="shared" si="4"/>
        <v>0</v>
      </c>
      <c r="R50" s="120">
        <f t="shared" si="5"/>
        <v>0</v>
      </c>
    </row>
    <row r="51" spans="1:18" ht="30" customHeight="1" x14ac:dyDescent="0.25">
      <c r="A51" s="117" t="s">
        <v>68</v>
      </c>
      <c r="B51" s="638">
        <v>32</v>
      </c>
      <c r="C51" s="638"/>
      <c r="D51" s="638"/>
      <c r="E51" s="118"/>
      <c r="F51" s="639">
        <f t="shared" si="3"/>
        <v>0</v>
      </c>
      <c r="G51" s="639"/>
      <c r="H51" s="639"/>
      <c r="I51" s="640"/>
      <c r="J51" s="640"/>
      <c r="K51" s="640"/>
      <c r="L51" s="640"/>
      <c r="M51" s="119"/>
      <c r="N51" s="641"/>
      <c r="O51" s="642"/>
      <c r="P51" s="642"/>
      <c r="Q51" s="120">
        <f t="shared" si="4"/>
        <v>0</v>
      </c>
      <c r="R51" s="120">
        <f t="shared" si="5"/>
        <v>0</v>
      </c>
    </row>
    <row r="52" spans="1:18" ht="24" customHeight="1" x14ac:dyDescent="0.25">
      <c r="A52" s="117" t="s">
        <v>69</v>
      </c>
      <c r="B52" s="638">
        <v>34</v>
      </c>
      <c r="C52" s="638"/>
      <c r="D52" s="638"/>
      <c r="E52" s="118"/>
      <c r="F52" s="639">
        <f t="shared" si="3"/>
        <v>0</v>
      </c>
      <c r="G52" s="639"/>
      <c r="H52" s="639"/>
      <c r="I52" s="640"/>
      <c r="J52" s="640"/>
      <c r="K52" s="640"/>
      <c r="L52" s="640"/>
      <c r="M52" s="119"/>
      <c r="N52" s="641"/>
      <c r="O52" s="642"/>
      <c r="P52" s="642"/>
      <c r="Q52" s="120">
        <f t="shared" si="4"/>
        <v>0</v>
      </c>
      <c r="R52" s="120">
        <f t="shared" si="5"/>
        <v>0</v>
      </c>
    </row>
    <row r="53" spans="1:18" ht="30" customHeight="1" x14ac:dyDescent="0.25">
      <c r="A53" s="117" t="s">
        <v>150</v>
      </c>
      <c r="B53" s="638">
        <v>36</v>
      </c>
      <c r="C53" s="638"/>
      <c r="D53" s="638"/>
      <c r="E53" s="118"/>
      <c r="F53" s="639">
        <f t="shared" si="3"/>
        <v>0</v>
      </c>
      <c r="G53" s="639"/>
      <c r="H53" s="639"/>
      <c r="I53" s="640"/>
      <c r="J53" s="640"/>
      <c r="K53" s="640"/>
      <c r="L53" s="640"/>
      <c r="M53" s="119"/>
      <c r="N53" s="641"/>
      <c r="O53" s="642"/>
      <c r="P53" s="642"/>
      <c r="Q53" s="120">
        <f t="shared" si="4"/>
        <v>0</v>
      </c>
      <c r="R53" s="120">
        <f t="shared" si="5"/>
        <v>0</v>
      </c>
    </row>
    <row r="54" spans="1:18" ht="30" customHeight="1" x14ac:dyDescent="0.25">
      <c r="A54" s="117" t="s">
        <v>151</v>
      </c>
      <c r="B54" s="638">
        <v>38</v>
      </c>
      <c r="C54" s="638"/>
      <c r="D54" s="638"/>
      <c r="E54" s="118"/>
      <c r="F54" s="639">
        <f t="shared" si="3"/>
        <v>0</v>
      </c>
      <c r="G54" s="639"/>
      <c r="H54" s="639"/>
      <c r="I54" s="640"/>
      <c r="J54" s="640"/>
      <c r="K54" s="640"/>
      <c r="L54" s="640"/>
      <c r="M54" s="119"/>
      <c r="N54" s="641"/>
      <c r="O54" s="642"/>
      <c r="P54" s="642"/>
      <c r="Q54" s="120">
        <f t="shared" si="4"/>
        <v>0</v>
      </c>
      <c r="R54" s="120">
        <f t="shared" si="5"/>
        <v>0</v>
      </c>
    </row>
    <row r="55" spans="1:18" ht="27" customHeight="1" x14ac:dyDescent="0.25">
      <c r="A55" s="117" t="s">
        <v>152</v>
      </c>
      <c r="B55" s="638">
        <v>40</v>
      </c>
      <c r="C55" s="638"/>
      <c r="D55" s="638"/>
      <c r="E55" s="118"/>
      <c r="F55" s="639">
        <f t="shared" si="3"/>
        <v>0</v>
      </c>
      <c r="G55" s="639"/>
      <c r="H55" s="639"/>
      <c r="I55" s="640"/>
      <c r="J55" s="640"/>
      <c r="K55" s="640"/>
      <c r="L55" s="640"/>
      <c r="M55" s="119"/>
      <c r="N55" s="641"/>
      <c r="O55" s="642"/>
      <c r="P55" s="642"/>
      <c r="Q55" s="120">
        <f t="shared" si="4"/>
        <v>0</v>
      </c>
      <c r="R55" s="120">
        <f t="shared" si="5"/>
        <v>0</v>
      </c>
    </row>
    <row r="56" spans="1:18" ht="30" customHeight="1" x14ac:dyDescent="0.25">
      <c r="A56" s="117" t="s">
        <v>153</v>
      </c>
      <c r="B56" s="638">
        <v>42</v>
      </c>
      <c r="C56" s="638"/>
      <c r="D56" s="638"/>
      <c r="E56" s="118"/>
      <c r="F56" s="639">
        <f t="shared" si="3"/>
        <v>0</v>
      </c>
      <c r="G56" s="639"/>
      <c r="H56" s="639"/>
      <c r="I56" s="640"/>
      <c r="J56" s="640"/>
      <c r="K56" s="640"/>
      <c r="L56" s="640"/>
      <c r="M56" s="119"/>
      <c r="N56" s="641"/>
      <c r="O56" s="642"/>
      <c r="P56" s="642"/>
      <c r="Q56" s="120">
        <f t="shared" si="4"/>
        <v>0</v>
      </c>
      <c r="R56" s="120">
        <f t="shared" si="5"/>
        <v>0</v>
      </c>
    </row>
    <row r="57" spans="1:18" ht="30" customHeight="1" x14ac:dyDescent="0.25">
      <c r="A57" s="117" t="s">
        <v>154</v>
      </c>
      <c r="B57" s="638">
        <v>44</v>
      </c>
      <c r="C57" s="638"/>
      <c r="D57" s="638"/>
      <c r="E57" s="118"/>
      <c r="F57" s="639">
        <f t="shared" si="3"/>
        <v>0</v>
      </c>
      <c r="G57" s="639"/>
      <c r="H57" s="639"/>
      <c r="I57" s="640"/>
      <c r="J57" s="640"/>
      <c r="K57" s="640"/>
      <c r="L57" s="640"/>
      <c r="M57" s="119"/>
      <c r="N57" s="641"/>
      <c r="O57" s="642"/>
      <c r="P57" s="642"/>
      <c r="Q57" s="120">
        <f t="shared" si="4"/>
        <v>0</v>
      </c>
      <c r="R57" s="120">
        <f t="shared" si="5"/>
        <v>0</v>
      </c>
    </row>
    <row r="58" spans="1:18" ht="30" customHeight="1" x14ac:dyDescent="0.25">
      <c r="A58" s="117" t="s">
        <v>155</v>
      </c>
      <c r="B58" s="638">
        <v>46</v>
      </c>
      <c r="C58" s="638"/>
      <c r="D58" s="638"/>
      <c r="E58" s="118"/>
      <c r="F58" s="639">
        <f t="shared" si="3"/>
        <v>0</v>
      </c>
      <c r="G58" s="639"/>
      <c r="H58" s="639"/>
      <c r="I58" s="640"/>
      <c r="J58" s="640"/>
      <c r="K58" s="640"/>
      <c r="L58" s="640"/>
      <c r="M58" s="119"/>
      <c r="N58" s="641"/>
      <c r="O58" s="642"/>
      <c r="P58" s="642"/>
      <c r="Q58" s="120">
        <f t="shared" si="4"/>
        <v>0</v>
      </c>
      <c r="R58" s="120">
        <f t="shared" si="5"/>
        <v>0</v>
      </c>
    </row>
    <row r="59" spans="1:18" ht="30" customHeight="1" x14ac:dyDescent="0.25">
      <c r="A59" s="117" t="s">
        <v>156</v>
      </c>
      <c r="B59" s="638">
        <v>48</v>
      </c>
      <c r="C59" s="638"/>
      <c r="D59" s="638"/>
      <c r="E59" s="118"/>
      <c r="F59" s="639">
        <f t="shared" si="3"/>
        <v>0</v>
      </c>
      <c r="G59" s="639"/>
      <c r="H59" s="639"/>
      <c r="I59" s="640"/>
      <c r="J59" s="640"/>
      <c r="K59" s="640"/>
      <c r="L59" s="640"/>
      <c r="M59" s="119"/>
      <c r="N59" s="641"/>
      <c r="O59" s="642"/>
      <c r="P59" s="642"/>
      <c r="Q59" s="120">
        <f t="shared" si="4"/>
        <v>0</v>
      </c>
      <c r="R59" s="120">
        <f t="shared" si="5"/>
        <v>0</v>
      </c>
    </row>
    <row r="60" spans="1:18" ht="30" customHeight="1" x14ac:dyDescent="0.25">
      <c r="A60" s="117" t="s">
        <v>157</v>
      </c>
      <c r="B60" s="638">
        <v>50</v>
      </c>
      <c r="C60" s="638"/>
      <c r="D60" s="638"/>
      <c r="E60" s="118"/>
      <c r="F60" s="639">
        <f t="shared" si="3"/>
        <v>0</v>
      </c>
      <c r="G60" s="639"/>
      <c r="H60" s="639"/>
      <c r="I60" s="640"/>
      <c r="J60" s="640"/>
      <c r="K60" s="640"/>
      <c r="L60" s="640"/>
      <c r="M60" s="119"/>
      <c r="N60" s="641"/>
      <c r="O60" s="642"/>
      <c r="P60" s="642"/>
      <c r="Q60" s="120">
        <f t="shared" si="4"/>
        <v>0</v>
      </c>
      <c r="R60" s="120">
        <f t="shared" si="5"/>
        <v>0</v>
      </c>
    </row>
    <row r="61" spans="1:18" ht="30" customHeight="1" x14ac:dyDescent="0.25">
      <c r="A61" s="117" t="s">
        <v>158</v>
      </c>
      <c r="B61" s="638">
        <v>56</v>
      </c>
      <c r="C61" s="638"/>
      <c r="D61" s="638"/>
      <c r="E61" s="118"/>
      <c r="F61" s="639">
        <f t="shared" si="3"/>
        <v>0</v>
      </c>
      <c r="G61" s="639"/>
      <c r="H61" s="639"/>
      <c r="I61" s="640"/>
      <c r="J61" s="640"/>
      <c r="K61" s="640"/>
      <c r="L61" s="640"/>
      <c r="M61" s="119"/>
      <c r="N61" s="641"/>
      <c r="O61" s="642"/>
      <c r="P61" s="642"/>
      <c r="Q61" s="120">
        <f t="shared" si="4"/>
        <v>0</v>
      </c>
      <c r="R61" s="120">
        <f t="shared" si="5"/>
        <v>0</v>
      </c>
    </row>
    <row r="62" spans="1:18" ht="30" customHeight="1" x14ac:dyDescent="0.25">
      <c r="A62" s="117" t="s">
        <v>159</v>
      </c>
      <c r="B62" s="638">
        <v>58</v>
      </c>
      <c r="C62" s="638"/>
      <c r="D62" s="638"/>
      <c r="E62" s="118"/>
      <c r="F62" s="639">
        <f t="shared" si="3"/>
        <v>0</v>
      </c>
      <c r="G62" s="639"/>
      <c r="H62" s="639"/>
      <c r="I62" s="640"/>
      <c r="J62" s="640"/>
      <c r="K62" s="640"/>
      <c r="L62" s="640"/>
      <c r="M62" s="119"/>
      <c r="N62" s="641"/>
      <c r="O62" s="642"/>
      <c r="P62" s="642"/>
      <c r="Q62" s="120">
        <f t="shared" si="4"/>
        <v>0</v>
      </c>
      <c r="R62" s="120">
        <f t="shared" si="5"/>
        <v>0</v>
      </c>
    </row>
    <row r="63" spans="1:18" ht="30" customHeight="1" x14ac:dyDescent="0.25">
      <c r="A63" s="117" t="s">
        <v>160</v>
      </c>
      <c r="B63" s="638">
        <v>60</v>
      </c>
      <c r="C63" s="638"/>
      <c r="D63" s="638"/>
      <c r="E63" s="118"/>
      <c r="F63" s="639">
        <f t="shared" si="3"/>
        <v>0</v>
      </c>
      <c r="G63" s="639"/>
      <c r="H63" s="639"/>
      <c r="I63" s="640"/>
      <c r="J63" s="640"/>
      <c r="K63" s="640"/>
      <c r="L63" s="640"/>
      <c r="M63" s="119"/>
      <c r="N63" s="641"/>
      <c r="O63" s="642"/>
      <c r="P63" s="642"/>
      <c r="Q63" s="120">
        <f t="shared" si="4"/>
        <v>0</v>
      </c>
      <c r="R63" s="120">
        <f t="shared" si="5"/>
        <v>0</v>
      </c>
    </row>
    <row r="64" spans="1:18" ht="30" customHeight="1" x14ac:dyDescent="0.25">
      <c r="A64" s="643" t="s">
        <v>314</v>
      </c>
      <c r="B64" s="644"/>
      <c r="C64" s="644"/>
      <c r="D64" s="644"/>
      <c r="E64" s="644"/>
      <c r="F64" s="645"/>
      <c r="G64" s="645"/>
      <c r="H64" s="645"/>
      <c r="I64" s="645"/>
      <c r="J64" s="645"/>
      <c r="K64" s="645"/>
      <c r="L64" s="645"/>
      <c r="M64" s="120">
        <f t="shared" ref="M64:R64" si="6">M14+M15+M16+M17+M18+M19+M20+M21+M22+M23+M24+M25+M26+M27+M28+M29+M30+M31+M46+M47+M48+M49+M50+M51+M52+M53+M54+M55+M56+M57+M58+M59+M60+M61+M62+M63</f>
        <v>0</v>
      </c>
      <c r="N64" s="646">
        <f t="shared" si="6"/>
        <v>0</v>
      </c>
      <c r="O64" s="647">
        <f t="shared" si="6"/>
        <v>0</v>
      </c>
      <c r="P64" s="647">
        <f t="shared" si="6"/>
        <v>0</v>
      </c>
      <c r="Q64" s="120">
        <f t="shared" si="6"/>
        <v>0</v>
      </c>
      <c r="R64" s="120">
        <f t="shared" si="6"/>
        <v>0</v>
      </c>
    </row>
    <row r="65" spans="1:18" ht="15" customHeight="1" x14ac:dyDescent="0.25">
      <c r="A65" s="373"/>
      <c r="B65" s="374"/>
      <c r="C65" s="374"/>
      <c r="D65" s="374"/>
      <c r="E65" s="374"/>
      <c r="F65" s="374"/>
      <c r="G65" s="374"/>
      <c r="H65" s="374"/>
      <c r="I65" s="374"/>
      <c r="J65" s="374"/>
      <c r="K65" s="374"/>
      <c r="L65" s="374"/>
      <c r="M65" s="374"/>
      <c r="N65" s="374"/>
      <c r="O65" s="374"/>
      <c r="P65" s="374"/>
      <c r="Q65" s="374"/>
      <c r="R65" s="375"/>
    </row>
    <row r="66" spans="1:18" ht="26.25" customHeight="1" x14ac:dyDescent="0.25">
      <c r="A66" s="438">
        <v>45292</v>
      </c>
      <c r="B66" s="439"/>
      <c r="C66" s="439"/>
      <c r="D66" s="439"/>
      <c r="E66" s="439"/>
      <c r="F66" s="439"/>
      <c r="G66" s="439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121" t="s">
        <v>181</v>
      </c>
    </row>
    <row r="67" spans="1:18" ht="11.25" customHeight="1" x14ac:dyDescent="0.25"/>
    <row r="68" spans="1:18" hidden="1" x14ac:dyDescent="0.25"/>
    <row r="69" spans="1:18" hidden="1" x14ac:dyDescent="0.25"/>
    <row r="70" spans="1:18" hidden="1" x14ac:dyDescent="0.25"/>
    <row r="71" spans="1:18" hidden="1" x14ac:dyDescent="0.25"/>
    <row r="72" spans="1:18" hidden="1" x14ac:dyDescent="0.25"/>
    <row r="73" spans="1:18" hidden="1" x14ac:dyDescent="0.25"/>
    <row r="74" spans="1:18" hidden="1" x14ac:dyDescent="0.25"/>
    <row r="75" spans="1:18" hidden="1" x14ac:dyDescent="0.25"/>
    <row r="76" spans="1:18" hidden="1" x14ac:dyDescent="0.25"/>
    <row r="77" spans="1:18" hidden="1" x14ac:dyDescent="0.25"/>
    <row r="78" spans="1:18" hidden="1" x14ac:dyDescent="0.25"/>
    <row r="79" spans="1:18" hidden="1" x14ac:dyDescent="0.25"/>
    <row r="80" spans="1:18" hidden="1" x14ac:dyDescent="0.25"/>
  </sheetData>
  <mergeCells count="150"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A13"/>
    <mergeCell ref="B12:D13"/>
    <mergeCell ref="E12:E13"/>
    <mergeCell ref="F12:L12"/>
    <mergeCell ref="M12:P12"/>
    <mergeCell ref="Q12:R12"/>
    <mergeCell ref="F13:L13"/>
    <mergeCell ref="B16:D16"/>
    <mergeCell ref="F16:L16"/>
    <mergeCell ref="N16:P16"/>
    <mergeCell ref="B17:D17"/>
    <mergeCell ref="F17:L17"/>
    <mergeCell ref="N17:P17"/>
    <mergeCell ref="N13:P13"/>
    <mergeCell ref="B14:D14"/>
    <mergeCell ref="F14:L14"/>
    <mergeCell ref="N14:P14"/>
    <mergeCell ref="B15:D15"/>
    <mergeCell ref="F15:L15"/>
    <mergeCell ref="N15:P15"/>
    <mergeCell ref="B20:D20"/>
    <mergeCell ref="F20:L20"/>
    <mergeCell ref="N20:P20"/>
    <mergeCell ref="B21:D21"/>
    <mergeCell ref="F21:L21"/>
    <mergeCell ref="N21:P21"/>
    <mergeCell ref="B18:D18"/>
    <mergeCell ref="F18:L18"/>
    <mergeCell ref="N18:P18"/>
    <mergeCell ref="B19:D19"/>
    <mergeCell ref="F19:L19"/>
    <mergeCell ref="N19:P19"/>
    <mergeCell ref="B24:D24"/>
    <mergeCell ref="F24:L24"/>
    <mergeCell ref="N24:P24"/>
    <mergeCell ref="B25:D25"/>
    <mergeCell ref="F25:L25"/>
    <mergeCell ref="N25:P25"/>
    <mergeCell ref="B22:D22"/>
    <mergeCell ref="F22:L22"/>
    <mergeCell ref="N22:P22"/>
    <mergeCell ref="B23:D23"/>
    <mergeCell ref="F23:L23"/>
    <mergeCell ref="N23:P23"/>
    <mergeCell ref="B28:D28"/>
    <mergeCell ref="F28:L28"/>
    <mergeCell ref="N28:P28"/>
    <mergeCell ref="B29:D29"/>
    <mergeCell ref="F29:L29"/>
    <mergeCell ref="N29:P29"/>
    <mergeCell ref="B26:D26"/>
    <mergeCell ref="F26:L26"/>
    <mergeCell ref="N26:P26"/>
    <mergeCell ref="B27:D27"/>
    <mergeCell ref="F27:L27"/>
    <mergeCell ref="N27:P27"/>
    <mergeCell ref="A32:R32"/>
    <mergeCell ref="A33:Q33"/>
    <mergeCell ref="E34:N39"/>
    <mergeCell ref="O35:R37"/>
    <mergeCell ref="O38:R39"/>
    <mergeCell ref="A40:D40"/>
    <mergeCell ref="F40:R40"/>
    <mergeCell ref="B30:D30"/>
    <mergeCell ref="F30:L30"/>
    <mergeCell ref="N30:P30"/>
    <mergeCell ref="B31:D31"/>
    <mergeCell ref="F31:L31"/>
    <mergeCell ref="N31:P31"/>
    <mergeCell ref="A41:L41"/>
    <mergeCell ref="M41:R41"/>
    <mergeCell ref="A42:L42"/>
    <mergeCell ref="M42:R42"/>
    <mergeCell ref="A43:R43"/>
    <mergeCell ref="A44:A45"/>
    <mergeCell ref="B44:D45"/>
    <mergeCell ref="E44:E45"/>
    <mergeCell ref="F44:L44"/>
    <mergeCell ref="M44:P44"/>
    <mergeCell ref="B47:D47"/>
    <mergeCell ref="F47:L47"/>
    <mergeCell ref="N47:P47"/>
    <mergeCell ref="B48:D48"/>
    <mergeCell ref="F48:L48"/>
    <mergeCell ref="N48:P48"/>
    <mergeCell ref="Q44:R44"/>
    <mergeCell ref="F45:L45"/>
    <mergeCell ref="N45:P45"/>
    <mergeCell ref="B46:D46"/>
    <mergeCell ref="F46:L46"/>
    <mergeCell ref="N46:P46"/>
    <mergeCell ref="B51:D51"/>
    <mergeCell ref="F51:L51"/>
    <mergeCell ref="N51:P51"/>
    <mergeCell ref="B52:D52"/>
    <mergeCell ref="F52:L52"/>
    <mergeCell ref="N52:P52"/>
    <mergeCell ref="B49:D49"/>
    <mergeCell ref="F49:L49"/>
    <mergeCell ref="N49:P49"/>
    <mergeCell ref="B50:D50"/>
    <mergeCell ref="F50:L50"/>
    <mergeCell ref="N50:P50"/>
    <mergeCell ref="B55:D55"/>
    <mergeCell ref="F55:L55"/>
    <mergeCell ref="N55:P55"/>
    <mergeCell ref="B56:D56"/>
    <mergeCell ref="F56:L56"/>
    <mergeCell ref="N56:P56"/>
    <mergeCell ref="B53:D53"/>
    <mergeCell ref="F53:L53"/>
    <mergeCell ref="N53:P53"/>
    <mergeCell ref="B54:D54"/>
    <mergeCell ref="F54:L54"/>
    <mergeCell ref="N54:P54"/>
    <mergeCell ref="B59:D59"/>
    <mergeCell ref="F59:L59"/>
    <mergeCell ref="N59:P59"/>
    <mergeCell ref="B60:D60"/>
    <mergeCell ref="F60:L60"/>
    <mergeCell ref="N60:P60"/>
    <mergeCell ref="B57:D57"/>
    <mergeCell ref="F57:L57"/>
    <mergeCell ref="N57:P57"/>
    <mergeCell ref="B58:D58"/>
    <mergeCell ref="F58:L58"/>
    <mergeCell ref="N58:P58"/>
    <mergeCell ref="A66:Q66"/>
    <mergeCell ref="B63:D63"/>
    <mergeCell ref="F63:L63"/>
    <mergeCell ref="N63:P63"/>
    <mergeCell ref="A64:L64"/>
    <mergeCell ref="N64:P64"/>
    <mergeCell ref="A65:R65"/>
    <mergeCell ref="B61:D61"/>
    <mergeCell ref="F61:L61"/>
    <mergeCell ref="N61:P61"/>
    <mergeCell ref="B62:D62"/>
    <mergeCell ref="F62:L62"/>
    <mergeCell ref="N62:P62"/>
  </mergeCells>
  <conditionalFormatting sqref="F14:L31 Q14:R31">
    <cfRule type="cellIs" dxfId="1" priority="2" operator="equal">
      <formula>0</formula>
    </cfRule>
  </conditionalFormatting>
  <conditionalFormatting sqref="F46:L63 Q46:R64 M64:P64">
    <cfRule type="cellIs" dxfId="0" priority="1" operator="equal">
      <formula>0</formula>
    </cfRule>
  </conditionalFormatting>
  <printOptions horizontalCentered="1"/>
  <pageMargins left="0.4" right="0.4" top="0.4" bottom="0.4" header="0" footer="0"/>
  <pageSetup scale="71" orientation="portrait" r:id="rId1"/>
  <rowBreaks count="1" manualBreakCount="1">
    <brk id="33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workbookViewId="0">
      <selection activeCell="G13" sqref="G13"/>
    </sheetView>
  </sheetViews>
  <sheetFormatPr defaultRowHeight="15" x14ac:dyDescent="0.25"/>
  <cols>
    <col min="1" max="1" width="42.7109375" bestFit="1" customWidth="1"/>
  </cols>
  <sheetData>
    <row r="1" spans="1:2" s="123" customFormat="1" x14ac:dyDescent="0.25"/>
    <row r="3" spans="1:2" x14ac:dyDescent="0.25">
      <c r="A3" t="s">
        <v>320</v>
      </c>
      <c r="B3" t="s">
        <v>321</v>
      </c>
    </row>
    <row r="4" spans="1:2" x14ac:dyDescent="0.25">
      <c r="A4" s="152" t="s">
        <v>333</v>
      </c>
      <c r="B4" s="153">
        <v>1050015</v>
      </c>
    </row>
    <row r="5" spans="1:2" x14ac:dyDescent="0.25">
      <c r="A5" s="152" t="s">
        <v>322</v>
      </c>
      <c r="B5" s="153">
        <v>1050001</v>
      </c>
    </row>
    <row r="6" spans="1:2" x14ac:dyDescent="0.25">
      <c r="A6" s="152" t="s">
        <v>323</v>
      </c>
      <c r="B6" s="153">
        <v>1050002</v>
      </c>
    </row>
    <row r="7" spans="1:2" x14ac:dyDescent="0.25">
      <c r="A7" s="152" t="s">
        <v>328</v>
      </c>
      <c r="B7" s="153">
        <v>1050008</v>
      </c>
    </row>
    <row r="8" spans="1:2" x14ac:dyDescent="0.25">
      <c r="A8" s="152" t="s">
        <v>332</v>
      </c>
      <c r="B8" s="153">
        <v>1050014</v>
      </c>
    </row>
    <row r="9" spans="1:2" x14ac:dyDescent="0.25">
      <c r="A9" s="152" t="s">
        <v>324</v>
      </c>
      <c r="B9" s="153">
        <v>1050003</v>
      </c>
    </row>
    <row r="10" spans="1:2" x14ac:dyDescent="0.25">
      <c r="A10" s="152" t="s">
        <v>329</v>
      </c>
      <c r="B10" s="153">
        <v>1050010</v>
      </c>
    </row>
    <row r="11" spans="1:2" x14ac:dyDescent="0.25">
      <c r="A11" s="152" t="s">
        <v>326</v>
      </c>
      <c r="B11" s="153">
        <v>1050005</v>
      </c>
    </row>
    <row r="12" spans="1:2" x14ac:dyDescent="0.25">
      <c r="A12" s="152" t="s">
        <v>331</v>
      </c>
      <c r="B12" s="153">
        <v>1050013</v>
      </c>
    </row>
    <row r="13" spans="1:2" x14ac:dyDescent="0.25">
      <c r="A13" s="152" t="s">
        <v>325</v>
      </c>
      <c r="B13" s="153">
        <v>1050004</v>
      </c>
    </row>
    <row r="14" spans="1:2" x14ac:dyDescent="0.25">
      <c r="A14" s="152" t="s">
        <v>334</v>
      </c>
      <c r="B14" s="153">
        <v>1050017</v>
      </c>
    </row>
    <row r="15" spans="1:2" x14ac:dyDescent="0.25">
      <c r="A15" s="152" t="s">
        <v>330</v>
      </c>
      <c r="B15" s="153">
        <v>1050012</v>
      </c>
    </row>
    <row r="16" spans="1:2" x14ac:dyDescent="0.25">
      <c r="A16" s="152" t="s">
        <v>327</v>
      </c>
      <c r="B16" s="153">
        <v>1050006</v>
      </c>
    </row>
  </sheetData>
  <sortState xmlns:xlrd2="http://schemas.microsoft.com/office/spreadsheetml/2017/richdata2" ref="A4:B16">
    <sortCondition ref="A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7"/>
  <sheetViews>
    <sheetView showGridLines="0" zoomScaleNormal="100" workbookViewId="0">
      <selection activeCell="A46" sqref="A46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570312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2.140625" customWidth="1"/>
  </cols>
  <sheetData>
    <row r="1" spans="1:18" ht="15" customHeight="1" x14ac:dyDescent="0.25">
      <c r="E1" s="11"/>
      <c r="F1" s="11"/>
      <c r="G1" s="11"/>
      <c r="H1" s="11"/>
      <c r="I1" s="11"/>
      <c r="J1" s="11"/>
      <c r="K1" s="11"/>
      <c r="L1" s="11"/>
      <c r="M1" s="12"/>
      <c r="N1" s="12"/>
      <c r="O1" s="12"/>
      <c r="P1" s="12"/>
      <c r="Q1" s="12"/>
      <c r="R1" s="12"/>
    </row>
    <row r="2" spans="1:18" ht="20.25" x14ac:dyDescent="0.25">
      <c r="A2" s="1"/>
      <c r="B2" s="2"/>
      <c r="C2" s="2"/>
      <c r="D2" s="2"/>
      <c r="E2" s="355" t="s">
        <v>0</v>
      </c>
      <c r="F2" s="356"/>
      <c r="G2" s="356"/>
      <c r="H2" s="356"/>
      <c r="I2" s="356"/>
      <c r="J2" s="356"/>
      <c r="K2" s="356"/>
      <c r="L2" s="356"/>
      <c r="M2" s="356"/>
      <c r="N2" s="356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9" t="s">
        <v>5</v>
      </c>
      <c r="P3" s="359"/>
      <c r="Q3" s="359"/>
      <c r="R3" s="360"/>
    </row>
    <row r="4" spans="1:18" ht="15" customHeight="1" x14ac:dyDescent="0.25">
      <c r="A4" s="5"/>
      <c r="B4" s="6"/>
      <c r="C4" s="6"/>
      <c r="D4" s="6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61"/>
      <c r="P4" s="361"/>
      <c r="Q4" s="361"/>
      <c r="R4" s="360"/>
    </row>
    <row r="5" spans="1:18" ht="15" customHeight="1" x14ac:dyDescent="0.25">
      <c r="A5" s="5"/>
      <c r="B5" s="6"/>
      <c r="C5" s="6"/>
      <c r="D5" s="6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61"/>
      <c r="P5" s="361"/>
      <c r="Q5" s="361"/>
      <c r="R5" s="360"/>
    </row>
    <row r="6" spans="1:18" ht="15" customHeight="1" x14ac:dyDescent="0.25">
      <c r="A6" s="5"/>
      <c r="B6" s="6"/>
      <c r="C6" s="7" t="s">
        <v>1</v>
      </c>
      <c r="D6" s="8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9"/>
      <c r="P6" s="359"/>
      <c r="Q6" s="359"/>
      <c r="R6" s="360"/>
    </row>
    <row r="7" spans="1:18" ht="15.75" customHeight="1" x14ac:dyDescent="0.25">
      <c r="A7" s="5"/>
      <c r="B7" s="9"/>
      <c r="C7" s="9"/>
      <c r="D7" s="9"/>
      <c r="E7" s="358"/>
      <c r="F7" s="358"/>
      <c r="G7" s="358"/>
      <c r="H7" s="358"/>
      <c r="I7" s="358"/>
      <c r="J7" s="358"/>
      <c r="K7" s="358"/>
      <c r="L7" s="358"/>
      <c r="M7" s="358"/>
      <c r="N7" s="358"/>
      <c r="O7" s="361"/>
      <c r="P7" s="361"/>
      <c r="Q7" s="361"/>
      <c r="R7" s="360"/>
    </row>
    <row r="8" spans="1:18" ht="21" x14ac:dyDescent="0.35">
      <c r="A8" s="362" t="s">
        <v>2</v>
      </c>
      <c r="B8" s="363"/>
      <c r="C8" s="363"/>
      <c r="D8" s="363"/>
      <c r="E8" s="150">
        <f>'Missouri Cover'!$BP$2</f>
        <v>2026</v>
      </c>
      <c r="F8" s="364" t="s">
        <v>6</v>
      </c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365"/>
      <c r="R8" s="366"/>
    </row>
    <row r="9" spans="1:18" ht="18" customHeight="1" x14ac:dyDescent="0.25">
      <c r="A9" s="350" t="s">
        <v>3</v>
      </c>
      <c r="B9" s="351"/>
      <c r="C9" s="351"/>
      <c r="D9" s="351"/>
      <c r="E9" s="351"/>
      <c r="F9" s="351"/>
      <c r="G9" s="352"/>
      <c r="H9" s="352"/>
      <c r="I9" s="351"/>
      <c r="J9" s="351"/>
      <c r="K9" s="351"/>
      <c r="L9" s="353"/>
      <c r="M9" s="354" t="s">
        <v>4</v>
      </c>
      <c r="N9" s="180"/>
      <c r="O9" s="180"/>
      <c r="P9" s="180"/>
      <c r="Q9" s="180"/>
      <c r="R9" s="181"/>
    </row>
    <row r="10" spans="1:18" ht="30" customHeight="1" x14ac:dyDescent="0.25">
      <c r="A10" s="341" t="str">
        <f>IF('Missouri Cover'!$H$38="","",'Missouri Cover'!$H$38)</f>
        <v/>
      </c>
      <c r="B10" s="342"/>
      <c r="C10" s="342"/>
      <c r="D10" s="342"/>
      <c r="E10" s="342"/>
      <c r="F10" s="342"/>
      <c r="G10" s="342"/>
      <c r="H10" s="342"/>
      <c r="I10" s="342"/>
      <c r="J10" s="342"/>
      <c r="K10" s="342"/>
      <c r="L10" s="343"/>
      <c r="M10" s="344" t="str">
        <f>'Missouri Cover'!$AM$38</f>
        <v/>
      </c>
      <c r="N10" s="286"/>
      <c r="O10" s="286"/>
      <c r="P10" s="286"/>
      <c r="Q10" s="286"/>
      <c r="R10" s="288"/>
    </row>
    <row r="11" spans="1:18" ht="18" customHeight="1" x14ac:dyDescent="0.25">
      <c r="A11" s="345"/>
      <c r="B11" s="346"/>
      <c r="C11" s="346"/>
      <c r="D11" s="346"/>
      <c r="E11" s="346"/>
      <c r="F11" s="346"/>
      <c r="G11" s="346"/>
      <c r="H11" s="346"/>
      <c r="I11" s="346"/>
      <c r="J11" s="346"/>
      <c r="K11" s="346"/>
      <c r="L11" s="346"/>
      <c r="M11" s="346"/>
      <c r="N11" s="346"/>
      <c r="O11" s="346"/>
      <c r="P11" s="346"/>
      <c r="Q11" s="346"/>
      <c r="R11" s="347"/>
    </row>
    <row r="12" spans="1:18" ht="18.75" x14ac:dyDescent="0.25">
      <c r="A12" s="239" t="s">
        <v>7</v>
      </c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1"/>
    </row>
    <row r="13" spans="1:18" ht="18" customHeight="1" x14ac:dyDescent="0.25">
      <c r="A13" s="13"/>
      <c r="B13" s="338" t="s">
        <v>8</v>
      </c>
      <c r="C13" s="339"/>
      <c r="D13" s="339"/>
      <c r="E13" s="339"/>
      <c r="F13" s="339"/>
      <c r="G13" s="339"/>
      <c r="H13" s="339"/>
      <c r="I13" s="339"/>
      <c r="J13" s="340"/>
      <c r="K13" s="348"/>
      <c r="L13" s="349"/>
      <c r="M13" s="338" t="s">
        <v>9</v>
      </c>
      <c r="N13" s="339"/>
      <c r="O13" s="339"/>
      <c r="P13" s="339"/>
      <c r="Q13" s="339"/>
      <c r="R13" s="340"/>
    </row>
    <row r="14" spans="1:18" ht="18" customHeight="1" x14ac:dyDescent="0.25">
      <c r="A14" s="14"/>
      <c r="B14" s="338" t="s">
        <v>10</v>
      </c>
      <c r="C14" s="339"/>
      <c r="D14" s="339"/>
      <c r="E14" s="339"/>
      <c r="F14" s="339"/>
      <c r="G14" s="339"/>
      <c r="H14" s="339"/>
      <c r="I14" s="339"/>
      <c r="J14" s="340"/>
      <c r="K14" s="327"/>
      <c r="L14" s="328"/>
      <c r="M14" s="338" t="s">
        <v>11</v>
      </c>
      <c r="N14" s="339"/>
      <c r="O14" s="339"/>
      <c r="P14" s="339"/>
      <c r="Q14" s="339"/>
      <c r="R14" s="340"/>
    </row>
    <row r="15" spans="1:18" ht="18" customHeight="1" x14ac:dyDescent="0.25">
      <c r="A15" s="14"/>
      <c r="B15" s="338" t="s">
        <v>12</v>
      </c>
      <c r="C15" s="339"/>
      <c r="D15" s="339"/>
      <c r="E15" s="339"/>
      <c r="F15" s="339"/>
      <c r="G15" s="339"/>
      <c r="H15" s="339"/>
      <c r="I15" s="339"/>
      <c r="J15" s="340"/>
      <c r="K15" s="327"/>
      <c r="L15" s="328"/>
      <c r="M15" s="338" t="s">
        <v>13</v>
      </c>
      <c r="N15" s="339"/>
      <c r="O15" s="339"/>
      <c r="P15" s="339"/>
      <c r="Q15" s="339"/>
      <c r="R15" s="340"/>
    </row>
    <row r="16" spans="1:18" ht="18" customHeight="1" x14ac:dyDescent="0.25">
      <c r="A16" s="14"/>
      <c r="B16" s="324" t="s">
        <v>14</v>
      </c>
      <c r="C16" s="325"/>
      <c r="D16" s="325"/>
      <c r="E16" s="325"/>
      <c r="F16" s="325"/>
      <c r="G16" s="325"/>
      <c r="H16" s="325"/>
      <c r="I16" s="325"/>
      <c r="J16" s="326"/>
      <c r="K16" s="327"/>
      <c r="L16" s="328"/>
      <c r="M16" s="324" t="s">
        <v>15</v>
      </c>
      <c r="N16" s="325"/>
      <c r="O16" s="325"/>
      <c r="P16" s="325"/>
      <c r="Q16" s="325"/>
      <c r="R16" s="326"/>
    </row>
    <row r="17" spans="1:18" x14ac:dyDescent="0.25">
      <c r="A17" s="329"/>
      <c r="B17" s="287"/>
      <c r="C17" s="287"/>
      <c r="D17" s="287"/>
      <c r="E17" s="287"/>
      <c r="F17" s="287"/>
      <c r="G17" s="287"/>
      <c r="H17" s="287"/>
      <c r="I17" s="287"/>
      <c r="J17" s="287"/>
      <c r="K17" s="287"/>
      <c r="L17" s="287"/>
      <c r="M17" s="330"/>
      <c r="N17" s="330"/>
      <c r="O17" s="330"/>
      <c r="P17" s="330"/>
      <c r="Q17" s="287"/>
      <c r="R17" s="331"/>
    </row>
    <row r="18" spans="1:18" ht="30" customHeight="1" x14ac:dyDescent="0.25">
      <c r="A18" s="332" t="s">
        <v>16</v>
      </c>
      <c r="B18" s="333"/>
      <c r="C18" s="333"/>
      <c r="D18" s="333"/>
      <c r="E18" s="333"/>
      <c r="F18" s="333"/>
      <c r="G18" s="333"/>
      <c r="H18" s="333"/>
      <c r="I18" s="333"/>
      <c r="J18" s="334"/>
      <c r="K18" s="335"/>
      <c r="L18" s="336"/>
      <c r="M18" s="336"/>
      <c r="N18" s="336"/>
      <c r="O18" s="336"/>
      <c r="P18" s="336"/>
      <c r="Q18" s="336"/>
      <c r="R18" s="337"/>
    </row>
    <row r="19" spans="1:18" x14ac:dyDescent="0.25">
      <c r="A19" s="285"/>
      <c r="B19" s="286"/>
      <c r="C19" s="286"/>
      <c r="D19" s="286"/>
      <c r="E19" s="286"/>
      <c r="F19" s="286"/>
      <c r="G19" s="286"/>
      <c r="H19" s="286"/>
      <c r="I19" s="286"/>
      <c r="J19" s="286"/>
      <c r="K19" s="286"/>
      <c r="L19" s="286"/>
      <c r="M19" s="287"/>
      <c r="N19" s="287"/>
      <c r="O19" s="287"/>
      <c r="P19" s="287"/>
      <c r="Q19" s="286"/>
      <c r="R19" s="288"/>
    </row>
    <row r="20" spans="1:18" ht="18.75" x14ac:dyDescent="0.25">
      <c r="A20" s="289" t="s">
        <v>17</v>
      </c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1"/>
    </row>
    <row r="21" spans="1:18" ht="15" customHeight="1" x14ac:dyDescent="0.25">
      <c r="A21" s="292"/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  <c r="P21" s="293"/>
      <c r="Q21" s="293"/>
      <c r="R21" s="294"/>
    </row>
    <row r="22" spans="1:18" x14ac:dyDescent="0.25">
      <c r="A22" s="295"/>
      <c r="B22" s="296"/>
      <c r="C22" s="296"/>
      <c r="D22" s="296"/>
      <c r="E22" s="296"/>
      <c r="F22" s="296"/>
      <c r="G22" s="296"/>
      <c r="H22" s="296"/>
      <c r="I22" s="296"/>
      <c r="J22" s="296"/>
      <c r="K22" s="296"/>
      <c r="L22" s="296"/>
      <c r="M22" s="296"/>
      <c r="N22" s="296"/>
      <c r="O22" s="296"/>
      <c r="P22" s="296"/>
      <c r="Q22" s="296"/>
      <c r="R22" s="297"/>
    </row>
    <row r="23" spans="1:18" ht="15" customHeight="1" x14ac:dyDescent="0.25">
      <c r="A23" s="298" t="s">
        <v>18</v>
      </c>
      <c r="B23" s="299"/>
      <c r="C23" s="299"/>
      <c r="D23" s="299"/>
      <c r="E23" s="299"/>
      <c r="F23" s="299"/>
      <c r="G23" s="299"/>
      <c r="H23" s="299"/>
      <c r="I23" s="299"/>
      <c r="J23" s="299"/>
      <c r="K23" s="299"/>
      <c r="L23" s="299"/>
      <c r="M23" s="299"/>
      <c r="N23" s="299"/>
      <c r="O23" s="299"/>
      <c r="P23" s="299"/>
      <c r="Q23" s="299"/>
      <c r="R23" s="300"/>
    </row>
    <row r="24" spans="1:18" ht="27" customHeight="1" x14ac:dyDescent="0.25">
      <c r="A24" s="301"/>
      <c r="B24" s="302"/>
      <c r="C24" s="302"/>
      <c r="D24" s="302"/>
      <c r="E24" s="302"/>
      <c r="F24" s="302"/>
      <c r="G24" s="302"/>
      <c r="H24" s="302"/>
      <c r="I24" s="302"/>
      <c r="J24" s="302"/>
      <c r="K24" s="302"/>
      <c r="L24" s="302"/>
      <c r="M24" s="302"/>
      <c r="N24" s="302"/>
      <c r="O24" s="302"/>
      <c r="P24" s="302"/>
      <c r="Q24" s="302"/>
      <c r="R24" s="303"/>
    </row>
    <row r="25" spans="1:18" ht="15" customHeight="1" x14ac:dyDescent="0.25">
      <c r="A25" s="292"/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  <c r="N25" s="293"/>
      <c r="O25" s="293"/>
      <c r="P25" s="293"/>
      <c r="Q25" s="293"/>
      <c r="R25" s="294"/>
    </row>
    <row r="26" spans="1:18" x14ac:dyDescent="0.25">
      <c r="A26" s="304"/>
      <c r="B26" s="305"/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6"/>
    </row>
    <row r="27" spans="1:18" ht="18.75" x14ac:dyDescent="0.25">
      <c r="A27" s="307" t="s">
        <v>19</v>
      </c>
      <c r="B27" s="308"/>
      <c r="C27" s="308"/>
      <c r="D27" s="308"/>
      <c r="E27" s="308"/>
      <c r="F27" s="308"/>
      <c r="G27" s="308"/>
      <c r="H27" s="308"/>
      <c r="I27" s="308"/>
      <c r="J27" s="308"/>
      <c r="K27" s="308"/>
      <c r="L27" s="308"/>
      <c r="M27" s="308"/>
      <c r="N27" s="308"/>
      <c r="O27" s="308"/>
      <c r="P27" s="308"/>
      <c r="Q27" s="308"/>
      <c r="R27" s="309"/>
    </row>
    <row r="28" spans="1:18" x14ac:dyDescent="0.25">
      <c r="A28" s="310" t="s">
        <v>20</v>
      </c>
      <c r="B28" s="311"/>
      <c r="C28" s="311"/>
      <c r="D28" s="311"/>
      <c r="E28" s="311"/>
      <c r="F28" s="311"/>
      <c r="G28" s="311"/>
      <c r="H28" s="311"/>
      <c r="I28" s="312"/>
      <c r="J28" s="313"/>
      <c r="K28" s="310" t="s">
        <v>21</v>
      </c>
      <c r="L28" s="311"/>
      <c r="M28" s="311"/>
      <c r="N28" s="311"/>
      <c r="O28" s="311"/>
      <c r="P28" s="311"/>
      <c r="Q28" s="311"/>
      <c r="R28" s="314"/>
    </row>
    <row r="29" spans="1:18" ht="30" customHeight="1" x14ac:dyDescent="0.25">
      <c r="A29" s="315"/>
      <c r="B29" s="316"/>
      <c r="C29" s="316"/>
      <c r="D29" s="316"/>
      <c r="E29" s="316"/>
      <c r="F29" s="316"/>
      <c r="G29" s="316"/>
      <c r="H29" s="316"/>
      <c r="I29" s="316"/>
      <c r="J29" s="317"/>
      <c r="K29" s="318"/>
      <c r="L29" s="319"/>
      <c r="M29" s="319"/>
      <c r="N29" s="319"/>
      <c r="O29" s="319"/>
      <c r="P29" s="319"/>
      <c r="Q29" s="319"/>
      <c r="R29" s="320"/>
    </row>
    <row r="30" spans="1:18" x14ac:dyDescent="0.25">
      <c r="A30" s="321"/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322"/>
      <c r="M30" s="322"/>
      <c r="N30" s="322"/>
      <c r="O30" s="322"/>
      <c r="P30" s="322"/>
      <c r="Q30" s="322"/>
      <c r="R30" s="323"/>
    </row>
    <row r="31" spans="1:18" ht="30" customHeight="1" x14ac:dyDescent="0.25">
      <c r="A31" s="266" t="s">
        <v>22</v>
      </c>
      <c r="B31" s="267"/>
      <c r="C31" s="267"/>
      <c r="D31" s="267"/>
      <c r="E31" s="267"/>
      <c r="F31" s="267"/>
      <c r="G31" s="267"/>
      <c r="H31" s="267"/>
      <c r="I31" s="267"/>
      <c r="J31" s="268"/>
      <c r="K31" s="282"/>
      <c r="L31" s="283"/>
      <c r="M31" s="283"/>
      <c r="N31" s="283"/>
      <c r="O31" s="283"/>
      <c r="P31" s="283"/>
      <c r="Q31" s="284"/>
      <c r="R31" s="15" t="s">
        <v>23</v>
      </c>
    </row>
    <row r="32" spans="1:18" ht="22.5" customHeight="1" x14ac:dyDescent="0.25">
      <c r="A32" s="266" t="s">
        <v>24</v>
      </c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67"/>
      <c r="M32" s="267"/>
      <c r="N32" s="267"/>
      <c r="O32" s="267"/>
      <c r="P32" s="267"/>
      <c r="Q32" s="267"/>
      <c r="R32" s="268"/>
    </row>
    <row r="33" spans="1:18" ht="30" customHeight="1" x14ac:dyDescent="0.25">
      <c r="A33" s="269" t="s">
        <v>25</v>
      </c>
      <c r="B33" s="270"/>
      <c r="C33" s="271"/>
      <c r="D33" s="272"/>
      <c r="E33" s="273"/>
      <c r="F33" s="273"/>
      <c r="G33" s="273"/>
      <c r="H33" s="273"/>
      <c r="I33" s="273"/>
      <c r="J33" s="273"/>
      <c r="K33" s="273"/>
      <c r="L33" s="273"/>
      <c r="M33" s="273"/>
      <c r="N33" s="273"/>
      <c r="O33" s="274"/>
      <c r="P33" s="275" t="s">
        <v>26</v>
      </c>
      <c r="Q33" s="276"/>
      <c r="R33" s="16">
        <f>E8</f>
        <v>2026</v>
      </c>
    </row>
    <row r="34" spans="1:18" ht="30" customHeight="1" x14ac:dyDescent="0.25">
      <c r="A34" s="269" t="s">
        <v>27</v>
      </c>
      <c r="B34" s="277"/>
      <c r="C34" s="277"/>
      <c r="D34" s="278"/>
      <c r="E34" s="279"/>
      <c r="F34" s="279"/>
      <c r="G34" s="279"/>
      <c r="H34" s="279"/>
      <c r="I34" s="279"/>
      <c r="J34" s="279"/>
      <c r="K34" s="279"/>
      <c r="L34" s="279"/>
      <c r="M34" s="279"/>
      <c r="N34" s="279"/>
      <c r="O34" s="279"/>
      <c r="P34" s="280"/>
      <c r="Q34" s="280"/>
      <c r="R34" s="281"/>
    </row>
    <row r="35" spans="1:18" x14ac:dyDescent="0.25">
      <c r="A35" s="198"/>
      <c r="B35" s="199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99"/>
      <c r="R35" s="200"/>
    </row>
    <row r="36" spans="1:18" ht="18.75" x14ac:dyDescent="0.25">
      <c r="A36" s="239" t="s">
        <v>28</v>
      </c>
      <c r="B36" s="240"/>
      <c r="C36" s="240"/>
      <c r="D36" s="240"/>
      <c r="E36" s="240"/>
      <c r="F36" s="240"/>
      <c r="G36" s="240"/>
      <c r="H36" s="240"/>
      <c r="I36" s="240"/>
      <c r="J36" s="240"/>
      <c r="K36" s="240"/>
      <c r="L36" s="240"/>
      <c r="M36" s="240"/>
      <c r="N36" s="240"/>
      <c r="O36" s="240"/>
      <c r="P36" s="240"/>
      <c r="Q36" s="240"/>
      <c r="R36" s="241"/>
    </row>
    <row r="37" spans="1:18" x14ac:dyDescent="0.25">
      <c r="A37" s="242" t="s">
        <v>29</v>
      </c>
      <c r="B37" s="243"/>
      <c r="C37" s="244"/>
      <c r="D37" s="248"/>
      <c r="E37" s="249"/>
      <c r="F37" s="250"/>
      <c r="G37" s="250"/>
      <c r="H37" s="250"/>
      <c r="I37" s="250"/>
      <c r="J37" s="250"/>
      <c r="K37" s="250"/>
      <c r="L37" s="251"/>
      <c r="M37" s="256" t="s">
        <v>30</v>
      </c>
      <c r="N37" s="257"/>
      <c r="O37" s="257"/>
      <c r="P37" s="260"/>
      <c r="Q37" s="261"/>
      <c r="R37" s="262"/>
    </row>
    <row r="38" spans="1:18" ht="18.75" customHeight="1" x14ac:dyDescent="0.25">
      <c r="A38" s="245"/>
      <c r="B38" s="246"/>
      <c r="C38" s="247"/>
      <c r="D38" s="252"/>
      <c r="E38" s="253"/>
      <c r="F38" s="254"/>
      <c r="G38" s="254"/>
      <c r="H38" s="254"/>
      <c r="I38" s="254"/>
      <c r="J38" s="254"/>
      <c r="K38" s="254"/>
      <c r="L38" s="255"/>
      <c r="M38" s="258"/>
      <c r="N38" s="259"/>
      <c r="O38" s="259"/>
      <c r="P38" s="263"/>
      <c r="Q38" s="264"/>
      <c r="R38" s="265"/>
    </row>
    <row r="39" spans="1:18" ht="18.75" customHeight="1" x14ac:dyDescent="0.25">
      <c r="A39" s="205" t="s">
        <v>31</v>
      </c>
      <c r="B39" s="206"/>
      <c r="C39" s="206"/>
      <c r="D39" s="206"/>
      <c r="E39" s="206"/>
      <c r="F39" s="206"/>
      <c r="G39" s="206"/>
      <c r="H39" s="206"/>
      <c r="I39" s="206"/>
      <c r="J39" s="206"/>
      <c r="K39" s="206"/>
      <c r="L39" s="207"/>
      <c r="M39" s="208" t="s">
        <v>32</v>
      </c>
      <c r="N39" s="180"/>
      <c r="O39" s="180"/>
      <c r="P39" s="180"/>
      <c r="Q39" s="180"/>
      <c r="R39" s="181"/>
    </row>
    <row r="40" spans="1:18" ht="30" customHeight="1" x14ac:dyDescent="0.25">
      <c r="A40" s="209"/>
      <c r="B40" s="210"/>
      <c r="C40" s="211"/>
      <c r="D40" s="212" t="s">
        <v>33</v>
      </c>
      <c r="E40" s="213"/>
      <c r="F40" s="214"/>
      <c r="G40" s="215"/>
      <c r="H40" s="215"/>
      <c r="I40" s="216"/>
      <c r="J40" s="217" t="s">
        <v>34</v>
      </c>
      <c r="K40" s="218"/>
      <c r="L40" s="219"/>
      <c r="M40" s="220"/>
      <c r="N40" s="221"/>
      <c r="O40" s="221"/>
      <c r="P40" s="221"/>
      <c r="Q40" s="221"/>
      <c r="R40" s="222"/>
    </row>
    <row r="41" spans="1:18" ht="30" customHeight="1" x14ac:dyDescent="0.25">
      <c r="A41" s="229" t="s">
        <v>35</v>
      </c>
      <c r="B41" s="230"/>
      <c r="C41" s="230"/>
      <c r="D41" s="230"/>
      <c r="E41" s="231"/>
      <c r="F41" s="232"/>
      <c r="G41" s="215"/>
      <c r="H41" s="215"/>
      <c r="I41" s="215"/>
      <c r="J41" s="215"/>
      <c r="K41" s="215"/>
      <c r="L41" s="216"/>
      <c r="M41" s="223"/>
      <c r="N41" s="224"/>
      <c r="O41" s="224"/>
      <c r="P41" s="224"/>
      <c r="Q41" s="224"/>
      <c r="R41" s="225"/>
    </row>
    <row r="42" spans="1:18" ht="30" customHeight="1" x14ac:dyDescent="0.25">
      <c r="A42" s="229" t="s">
        <v>36</v>
      </c>
      <c r="B42" s="230"/>
      <c r="C42" s="230"/>
      <c r="D42" s="230"/>
      <c r="E42" s="231"/>
      <c r="F42" s="233"/>
      <c r="G42" s="234"/>
      <c r="H42" s="234"/>
      <c r="I42" s="234"/>
      <c r="J42" s="234"/>
      <c r="K42" s="234"/>
      <c r="L42" s="235"/>
      <c r="M42" s="223"/>
      <c r="N42" s="224"/>
      <c r="O42" s="224"/>
      <c r="P42" s="224"/>
      <c r="Q42" s="224"/>
      <c r="R42" s="225"/>
    </row>
    <row r="43" spans="1:18" ht="30" customHeight="1" x14ac:dyDescent="0.25">
      <c r="A43" s="229" t="s">
        <v>37</v>
      </c>
      <c r="B43" s="230"/>
      <c r="C43" s="230"/>
      <c r="D43" s="230"/>
      <c r="E43" s="231"/>
      <c r="F43" s="236"/>
      <c r="G43" s="237"/>
      <c r="H43" s="237"/>
      <c r="I43" s="237"/>
      <c r="J43" s="237"/>
      <c r="K43" s="237"/>
      <c r="L43" s="238"/>
      <c r="M43" s="226"/>
      <c r="N43" s="227"/>
      <c r="O43" s="227"/>
      <c r="P43" s="227"/>
      <c r="Q43" s="227"/>
      <c r="R43" s="228"/>
    </row>
    <row r="44" spans="1:18" ht="15" customHeight="1" x14ac:dyDescent="0.25">
      <c r="A44" s="198"/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200"/>
    </row>
    <row r="45" spans="1:18" ht="14.45" customHeight="1" x14ac:dyDescent="0.25">
      <c r="A45" s="201">
        <v>45292</v>
      </c>
      <c r="B45" s="202"/>
      <c r="C45" s="203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10" t="s">
        <v>38</v>
      </c>
    </row>
    <row r="46" spans="1:18" ht="6.6" customHeight="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</row>
    <row r="47" spans="1:18" hidden="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</sheetData>
  <mergeCells count="67">
    <mergeCell ref="A9:L9"/>
    <mergeCell ref="M9:R9"/>
    <mergeCell ref="E2:N7"/>
    <mergeCell ref="O3:R5"/>
    <mergeCell ref="O6:R7"/>
    <mergeCell ref="A8:D8"/>
    <mergeCell ref="F8:R8"/>
    <mergeCell ref="A10:L10"/>
    <mergeCell ref="M10:R10"/>
    <mergeCell ref="A11:R11"/>
    <mergeCell ref="A12:R12"/>
    <mergeCell ref="B13:J13"/>
    <mergeCell ref="K13:L13"/>
    <mergeCell ref="M13:R13"/>
    <mergeCell ref="B14:J14"/>
    <mergeCell ref="K14:L14"/>
    <mergeCell ref="M14:R14"/>
    <mergeCell ref="B15:J15"/>
    <mergeCell ref="K15:L15"/>
    <mergeCell ref="M15:R15"/>
    <mergeCell ref="B16:J16"/>
    <mergeCell ref="K16:L16"/>
    <mergeCell ref="M16:R16"/>
    <mergeCell ref="A17:R17"/>
    <mergeCell ref="A18:J18"/>
    <mergeCell ref="K18:R18"/>
    <mergeCell ref="A31:J31"/>
    <mergeCell ref="K31:Q31"/>
    <mergeCell ref="A19:R19"/>
    <mergeCell ref="A20:R20"/>
    <mergeCell ref="A21:R22"/>
    <mergeCell ref="A23:R24"/>
    <mergeCell ref="A25:R26"/>
    <mergeCell ref="A27:R27"/>
    <mergeCell ref="A28:J28"/>
    <mergeCell ref="K28:R28"/>
    <mergeCell ref="A29:J29"/>
    <mergeCell ref="K29:R29"/>
    <mergeCell ref="A30:R30"/>
    <mergeCell ref="A32:R32"/>
    <mergeCell ref="A33:C33"/>
    <mergeCell ref="D33:O33"/>
    <mergeCell ref="P33:Q33"/>
    <mergeCell ref="A34:C34"/>
    <mergeCell ref="D34:R34"/>
    <mergeCell ref="A35:R35"/>
    <mergeCell ref="A36:R36"/>
    <mergeCell ref="A37:C38"/>
    <mergeCell ref="D37:L38"/>
    <mergeCell ref="M37:O38"/>
    <mergeCell ref="P37:R38"/>
    <mergeCell ref="A44:R44"/>
    <mergeCell ref="A45:B45"/>
    <mergeCell ref="C45:Q45"/>
    <mergeCell ref="A39:L39"/>
    <mergeCell ref="M39:R39"/>
    <mergeCell ref="A40:C40"/>
    <mergeCell ref="D40:E40"/>
    <mergeCell ref="F40:I40"/>
    <mergeCell ref="J40:L40"/>
    <mergeCell ref="M40:R43"/>
    <mergeCell ref="A41:E41"/>
    <mergeCell ref="F41:L41"/>
    <mergeCell ref="A42:E42"/>
    <mergeCell ref="F42:L42"/>
    <mergeCell ref="A43:E43"/>
    <mergeCell ref="F43:L43"/>
  </mergeCells>
  <printOptions horizontalCentered="1"/>
  <pageMargins left="0.4" right="0.4" top="0.4" bottom="0.4" header="0" footer="0"/>
  <pageSetup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63"/>
  <sheetViews>
    <sheetView showGridLines="0" tabSelected="1" zoomScaleNormal="100" workbookViewId="0">
      <selection activeCell="A39" sqref="A39:B39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355" t="s">
        <v>0</v>
      </c>
      <c r="F2" s="356"/>
      <c r="G2" s="356"/>
      <c r="H2" s="356"/>
      <c r="I2" s="356"/>
      <c r="J2" s="356"/>
      <c r="K2" s="356"/>
      <c r="L2" s="356"/>
      <c r="M2" s="356"/>
      <c r="N2" s="356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9" t="s">
        <v>39</v>
      </c>
      <c r="P3" s="359"/>
      <c r="Q3" s="359"/>
      <c r="R3" s="360"/>
    </row>
    <row r="4" spans="1:18" ht="15" customHeight="1" x14ac:dyDescent="0.25">
      <c r="A4" s="5"/>
      <c r="B4" s="6"/>
      <c r="C4" s="6"/>
      <c r="D4" s="6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61"/>
      <c r="P4" s="361"/>
      <c r="Q4" s="361"/>
      <c r="R4" s="360"/>
    </row>
    <row r="5" spans="1:18" ht="15" customHeight="1" x14ac:dyDescent="0.25">
      <c r="A5" s="5"/>
      <c r="B5" s="6"/>
      <c r="C5" s="6"/>
      <c r="D5" s="6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61"/>
      <c r="P5" s="361"/>
      <c r="Q5" s="361"/>
      <c r="R5" s="360"/>
    </row>
    <row r="6" spans="1:18" ht="15" customHeight="1" x14ac:dyDescent="0.25">
      <c r="A6" s="5"/>
      <c r="B6" s="6"/>
      <c r="C6" s="7" t="s">
        <v>1</v>
      </c>
      <c r="D6" s="8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9"/>
      <c r="P6" s="359"/>
      <c r="Q6" s="359"/>
      <c r="R6" s="360"/>
    </row>
    <row r="7" spans="1:18" ht="15.75" customHeight="1" x14ac:dyDescent="0.25">
      <c r="A7" s="5"/>
      <c r="B7" s="9"/>
      <c r="C7" s="9"/>
      <c r="D7" s="9"/>
      <c r="E7" s="358"/>
      <c r="F7" s="358"/>
      <c r="G7" s="358"/>
      <c r="H7" s="358"/>
      <c r="I7" s="358"/>
      <c r="J7" s="358"/>
      <c r="K7" s="358"/>
      <c r="L7" s="358"/>
      <c r="M7" s="358"/>
      <c r="N7" s="358"/>
      <c r="O7" s="361"/>
      <c r="P7" s="361"/>
      <c r="Q7" s="361"/>
      <c r="R7" s="360"/>
    </row>
    <row r="8" spans="1:18" ht="23.25" x14ac:dyDescent="0.35">
      <c r="A8" s="362" t="s">
        <v>2</v>
      </c>
      <c r="B8" s="363"/>
      <c r="C8" s="363"/>
      <c r="D8" s="363"/>
      <c r="E8" s="150">
        <f>'Missouri Cover'!$BP$2</f>
        <v>2026</v>
      </c>
      <c r="F8" s="387" t="s">
        <v>40</v>
      </c>
      <c r="G8" s="388"/>
      <c r="H8" s="388"/>
      <c r="I8" s="388"/>
      <c r="J8" s="388"/>
      <c r="K8" s="388"/>
      <c r="L8" s="388"/>
      <c r="M8" s="388"/>
      <c r="N8" s="388"/>
      <c r="O8" s="388"/>
      <c r="P8" s="388"/>
      <c r="Q8" s="388"/>
      <c r="R8" s="389"/>
    </row>
    <row r="9" spans="1:18" ht="18" customHeight="1" x14ac:dyDescent="0.25">
      <c r="A9" s="350" t="s">
        <v>3</v>
      </c>
      <c r="B9" s="351"/>
      <c r="C9" s="351"/>
      <c r="D9" s="351"/>
      <c r="E9" s="351"/>
      <c r="F9" s="351"/>
      <c r="G9" s="352"/>
      <c r="H9" s="352"/>
      <c r="I9" s="351"/>
      <c r="J9" s="351"/>
      <c r="K9" s="351"/>
      <c r="L9" s="353"/>
      <c r="M9" s="354" t="s">
        <v>4</v>
      </c>
      <c r="N9" s="180"/>
      <c r="O9" s="180"/>
      <c r="P9" s="180"/>
      <c r="Q9" s="180"/>
      <c r="R9" s="181"/>
    </row>
    <row r="10" spans="1:18" ht="30" customHeight="1" x14ac:dyDescent="0.25">
      <c r="A10" s="341" t="str">
        <f>IF('Missouri Cover'!$H$38="","",'Missouri Cover'!$H$38)</f>
        <v/>
      </c>
      <c r="B10" s="342"/>
      <c r="C10" s="342"/>
      <c r="D10" s="342"/>
      <c r="E10" s="342"/>
      <c r="F10" s="342"/>
      <c r="G10" s="342"/>
      <c r="H10" s="342"/>
      <c r="I10" s="342"/>
      <c r="J10" s="342"/>
      <c r="K10" s="342"/>
      <c r="L10" s="343"/>
      <c r="M10" s="344" t="str">
        <f>'Missouri Cover'!$AM$38</f>
        <v/>
      </c>
      <c r="N10" s="286"/>
      <c r="O10" s="286"/>
      <c r="P10" s="286"/>
      <c r="Q10" s="286"/>
      <c r="R10" s="288"/>
    </row>
    <row r="11" spans="1:18" ht="18" customHeight="1" x14ac:dyDescent="0.25">
      <c r="A11" s="345"/>
      <c r="B11" s="346"/>
      <c r="C11" s="346"/>
      <c r="D11" s="346"/>
      <c r="E11" s="346"/>
      <c r="F11" s="346"/>
      <c r="G11" s="346"/>
      <c r="H11" s="346"/>
      <c r="I11" s="346"/>
      <c r="J11" s="346"/>
      <c r="K11" s="346"/>
      <c r="L11" s="346"/>
      <c r="M11" s="346"/>
      <c r="N11" s="346"/>
      <c r="O11" s="346"/>
      <c r="P11" s="346"/>
      <c r="Q11" s="346"/>
      <c r="R11" s="347"/>
    </row>
    <row r="12" spans="1:18" ht="69" customHeight="1" x14ac:dyDescent="0.25">
      <c r="A12" s="151" t="s">
        <v>97</v>
      </c>
      <c r="B12" s="377" t="s">
        <v>41</v>
      </c>
      <c r="C12" s="378"/>
      <c r="D12" s="378"/>
      <c r="E12" s="379"/>
      <c r="F12" s="380" t="s">
        <v>42</v>
      </c>
      <c r="G12" s="381"/>
      <c r="H12" s="381"/>
      <c r="I12" s="381"/>
      <c r="J12" s="381"/>
      <c r="K12" s="381"/>
      <c r="L12" s="382"/>
      <c r="M12" s="380" t="s">
        <v>43</v>
      </c>
      <c r="N12" s="383"/>
      <c r="O12" s="383"/>
      <c r="P12" s="384"/>
      <c r="Q12" s="385" t="s">
        <v>44</v>
      </c>
      <c r="R12" s="386"/>
    </row>
    <row r="13" spans="1:18" ht="30" customHeight="1" x14ac:dyDescent="0.25">
      <c r="A13" s="18" t="s">
        <v>45</v>
      </c>
      <c r="B13" s="372"/>
      <c r="C13" s="372"/>
      <c r="D13" s="372"/>
      <c r="E13" s="372"/>
      <c r="F13" s="376"/>
      <c r="G13" s="372"/>
      <c r="H13" s="372"/>
      <c r="I13" s="372"/>
      <c r="J13" s="372"/>
      <c r="K13" s="372"/>
      <c r="L13" s="372"/>
      <c r="M13" s="372"/>
      <c r="N13" s="372"/>
      <c r="O13" s="372"/>
      <c r="P13" s="372"/>
      <c r="Q13" s="372"/>
      <c r="R13" s="372"/>
    </row>
    <row r="14" spans="1:18" ht="30" customHeight="1" x14ac:dyDescent="0.25">
      <c r="A14" s="18" t="s">
        <v>46</v>
      </c>
      <c r="B14" s="372"/>
      <c r="C14" s="372"/>
      <c r="D14" s="372"/>
      <c r="E14" s="372"/>
      <c r="F14" s="372"/>
      <c r="G14" s="372"/>
      <c r="H14" s="372"/>
      <c r="I14" s="372"/>
      <c r="J14" s="372"/>
      <c r="K14" s="372"/>
      <c r="L14" s="372"/>
      <c r="M14" s="372"/>
      <c r="N14" s="372"/>
      <c r="O14" s="372"/>
      <c r="P14" s="372"/>
      <c r="Q14" s="372"/>
      <c r="R14" s="372"/>
    </row>
    <row r="15" spans="1:18" ht="30" customHeight="1" x14ac:dyDescent="0.25">
      <c r="A15" s="18" t="s">
        <v>47</v>
      </c>
      <c r="B15" s="372"/>
      <c r="C15" s="372"/>
      <c r="D15" s="372"/>
      <c r="E15" s="372"/>
      <c r="F15" s="372"/>
      <c r="G15" s="372"/>
      <c r="H15" s="372"/>
      <c r="I15" s="372"/>
      <c r="J15" s="372"/>
      <c r="K15" s="372"/>
      <c r="L15" s="372"/>
      <c r="M15" s="372"/>
      <c r="N15" s="372"/>
      <c r="O15" s="372"/>
      <c r="P15" s="372"/>
      <c r="Q15" s="372"/>
      <c r="R15" s="372"/>
    </row>
    <row r="16" spans="1:18" ht="30" customHeight="1" x14ac:dyDescent="0.25">
      <c r="A16" s="18" t="s">
        <v>48</v>
      </c>
      <c r="B16" s="372"/>
      <c r="C16" s="372"/>
      <c r="D16" s="372"/>
      <c r="E16" s="372"/>
      <c r="F16" s="372"/>
      <c r="G16" s="372"/>
      <c r="H16" s="372"/>
      <c r="I16" s="372"/>
      <c r="J16" s="372"/>
      <c r="K16" s="372"/>
      <c r="L16" s="372"/>
      <c r="M16" s="372"/>
      <c r="N16" s="372"/>
      <c r="O16" s="372"/>
      <c r="P16" s="372"/>
      <c r="Q16" s="372"/>
      <c r="R16" s="372"/>
    </row>
    <row r="17" spans="1:18" ht="30" customHeight="1" x14ac:dyDescent="0.25">
      <c r="A17" s="18" t="s">
        <v>49</v>
      </c>
      <c r="B17" s="372"/>
      <c r="C17" s="372"/>
      <c r="D17" s="372"/>
      <c r="E17" s="372"/>
      <c r="F17" s="372"/>
      <c r="G17" s="372"/>
      <c r="H17" s="372"/>
      <c r="I17" s="372"/>
      <c r="J17" s="372"/>
      <c r="K17" s="372"/>
      <c r="L17" s="372"/>
      <c r="M17" s="372"/>
      <c r="N17" s="372"/>
      <c r="O17" s="372"/>
      <c r="P17" s="372"/>
      <c r="Q17" s="372"/>
      <c r="R17" s="372"/>
    </row>
    <row r="18" spans="1:18" ht="30" customHeight="1" x14ac:dyDescent="0.25">
      <c r="A18" s="18" t="s">
        <v>50</v>
      </c>
      <c r="B18" s="372"/>
      <c r="C18" s="372"/>
      <c r="D18" s="372"/>
      <c r="E18" s="372"/>
      <c r="F18" s="372"/>
      <c r="G18" s="372"/>
      <c r="H18" s="372"/>
      <c r="I18" s="372"/>
      <c r="J18" s="372"/>
      <c r="K18" s="372"/>
      <c r="L18" s="372"/>
      <c r="M18" s="372"/>
      <c r="N18" s="372"/>
      <c r="O18" s="372"/>
      <c r="P18" s="372"/>
      <c r="Q18" s="372"/>
      <c r="R18" s="372"/>
    </row>
    <row r="19" spans="1:18" ht="30" customHeight="1" x14ac:dyDescent="0.25">
      <c r="A19" s="18" t="s">
        <v>51</v>
      </c>
      <c r="B19" s="372"/>
      <c r="C19" s="372"/>
      <c r="D19" s="372"/>
      <c r="E19" s="372"/>
      <c r="F19" s="372"/>
      <c r="G19" s="372"/>
      <c r="H19" s="372"/>
      <c r="I19" s="372"/>
      <c r="J19" s="372"/>
      <c r="K19" s="372"/>
      <c r="L19" s="372"/>
      <c r="M19" s="372"/>
      <c r="N19" s="372"/>
      <c r="O19" s="372"/>
      <c r="P19" s="372"/>
      <c r="Q19" s="372"/>
      <c r="R19" s="372"/>
    </row>
    <row r="20" spans="1:18" ht="30" customHeight="1" x14ac:dyDescent="0.25">
      <c r="A20" s="18" t="s">
        <v>52</v>
      </c>
      <c r="B20" s="372"/>
      <c r="C20" s="372"/>
      <c r="D20" s="372"/>
      <c r="E20" s="372"/>
      <c r="F20" s="372"/>
      <c r="G20" s="372"/>
      <c r="H20" s="372"/>
      <c r="I20" s="372"/>
      <c r="J20" s="372"/>
      <c r="K20" s="372"/>
      <c r="L20" s="372"/>
      <c r="M20" s="372"/>
      <c r="N20" s="372"/>
      <c r="O20" s="372"/>
      <c r="P20" s="372"/>
      <c r="Q20" s="372"/>
      <c r="R20" s="372"/>
    </row>
    <row r="21" spans="1:18" ht="30" customHeight="1" x14ac:dyDescent="0.25">
      <c r="A21" s="18" t="s">
        <v>53</v>
      </c>
      <c r="B21" s="372"/>
      <c r="C21" s="372"/>
      <c r="D21" s="372"/>
      <c r="E21" s="372"/>
      <c r="F21" s="372"/>
      <c r="G21" s="372"/>
      <c r="H21" s="372"/>
      <c r="I21" s="372"/>
      <c r="J21" s="372"/>
      <c r="K21" s="372"/>
      <c r="L21" s="372"/>
      <c r="M21" s="372"/>
      <c r="N21" s="372"/>
      <c r="O21" s="372"/>
      <c r="P21" s="372"/>
      <c r="Q21" s="372"/>
      <c r="R21" s="372"/>
    </row>
    <row r="22" spans="1:18" ht="30" customHeight="1" x14ac:dyDescent="0.25">
      <c r="A22" s="18" t="s">
        <v>54</v>
      </c>
      <c r="B22" s="372"/>
      <c r="C22" s="372"/>
      <c r="D22" s="372"/>
      <c r="E22" s="372"/>
      <c r="F22" s="372"/>
      <c r="G22" s="372"/>
      <c r="H22" s="372"/>
      <c r="I22" s="372"/>
      <c r="J22" s="372"/>
      <c r="K22" s="372"/>
      <c r="L22" s="372"/>
      <c r="M22" s="372"/>
      <c r="N22" s="372"/>
      <c r="O22" s="372"/>
      <c r="P22" s="372"/>
      <c r="Q22" s="372"/>
      <c r="R22" s="372"/>
    </row>
    <row r="23" spans="1:18" ht="30" customHeight="1" x14ac:dyDescent="0.25">
      <c r="A23" s="18" t="s">
        <v>55</v>
      </c>
      <c r="B23" s="372"/>
      <c r="C23" s="372"/>
      <c r="D23" s="372"/>
      <c r="E23" s="372"/>
      <c r="F23" s="372"/>
      <c r="G23" s="372"/>
      <c r="H23" s="372"/>
      <c r="I23" s="372"/>
      <c r="J23" s="372"/>
      <c r="K23" s="372"/>
      <c r="L23" s="372"/>
      <c r="M23" s="372"/>
      <c r="N23" s="372"/>
      <c r="O23" s="372"/>
      <c r="P23" s="372"/>
      <c r="Q23" s="372"/>
      <c r="R23" s="372"/>
    </row>
    <row r="24" spans="1:18" ht="30" customHeight="1" x14ac:dyDescent="0.25">
      <c r="A24" s="18" t="s">
        <v>56</v>
      </c>
      <c r="B24" s="372"/>
      <c r="C24" s="372"/>
      <c r="D24" s="372"/>
      <c r="E24" s="372"/>
      <c r="F24" s="372"/>
      <c r="G24" s="372"/>
      <c r="H24" s="372"/>
      <c r="I24" s="372"/>
      <c r="J24" s="372"/>
      <c r="K24" s="372"/>
      <c r="L24" s="372"/>
      <c r="M24" s="372"/>
      <c r="N24" s="372"/>
      <c r="O24" s="372"/>
      <c r="P24" s="372"/>
      <c r="Q24" s="372"/>
      <c r="R24" s="372"/>
    </row>
    <row r="25" spans="1:18" ht="30" customHeight="1" x14ac:dyDescent="0.25">
      <c r="A25" s="18" t="s">
        <v>57</v>
      </c>
      <c r="B25" s="372"/>
      <c r="C25" s="372"/>
      <c r="D25" s="372"/>
      <c r="E25" s="372"/>
      <c r="F25" s="372"/>
      <c r="G25" s="372"/>
      <c r="H25" s="372"/>
      <c r="I25" s="372"/>
      <c r="J25" s="372"/>
      <c r="K25" s="372"/>
      <c r="L25" s="372"/>
      <c r="M25" s="372"/>
      <c r="N25" s="372"/>
      <c r="O25" s="372"/>
      <c r="P25" s="372"/>
      <c r="Q25" s="372"/>
      <c r="R25" s="372"/>
    </row>
    <row r="26" spans="1:18" ht="30" customHeight="1" x14ac:dyDescent="0.25">
      <c r="A26" s="18" t="s">
        <v>58</v>
      </c>
      <c r="B26" s="372"/>
      <c r="C26" s="372"/>
      <c r="D26" s="372"/>
      <c r="E26" s="372"/>
      <c r="F26" s="372"/>
      <c r="G26" s="372"/>
      <c r="H26" s="372"/>
      <c r="I26" s="372"/>
      <c r="J26" s="372"/>
      <c r="K26" s="372"/>
      <c r="L26" s="372"/>
      <c r="M26" s="372"/>
      <c r="N26" s="372"/>
      <c r="O26" s="372"/>
      <c r="P26" s="372"/>
      <c r="Q26" s="372"/>
      <c r="R26" s="372"/>
    </row>
    <row r="27" spans="1:18" ht="30" customHeight="1" x14ac:dyDescent="0.25">
      <c r="A27" s="18" t="s">
        <v>59</v>
      </c>
      <c r="B27" s="372"/>
      <c r="C27" s="372"/>
      <c r="D27" s="372"/>
      <c r="E27" s="372"/>
      <c r="F27" s="372"/>
      <c r="G27" s="372"/>
      <c r="H27" s="372"/>
      <c r="I27" s="372"/>
      <c r="J27" s="372"/>
      <c r="K27" s="372"/>
      <c r="L27" s="372"/>
      <c r="M27" s="372"/>
      <c r="N27" s="372"/>
      <c r="O27" s="372"/>
      <c r="P27" s="372"/>
      <c r="Q27" s="372"/>
      <c r="R27" s="372"/>
    </row>
    <row r="28" spans="1:18" ht="30" customHeight="1" x14ac:dyDescent="0.25">
      <c r="A28" s="18" t="s">
        <v>60</v>
      </c>
      <c r="B28" s="372"/>
      <c r="C28" s="372"/>
      <c r="D28" s="372"/>
      <c r="E28" s="372"/>
      <c r="F28" s="372"/>
      <c r="G28" s="372"/>
      <c r="H28" s="372"/>
      <c r="I28" s="372"/>
      <c r="J28" s="372"/>
      <c r="K28" s="372"/>
      <c r="L28" s="372"/>
      <c r="M28" s="372"/>
      <c r="N28" s="372"/>
      <c r="O28" s="372"/>
      <c r="P28" s="372"/>
      <c r="Q28" s="372"/>
      <c r="R28" s="372"/>
    </row>
    <row r="29" spans="1:18" ht="30" customHeight="1" x14ac:dyDescent="0.25">
      <c r="A29" s="18" t="s">
        <v>61</v>
      </c>
      <c r="B29" s="372"/>
      <c r="C29" s="372"/>
      <c r="D29" s="372"/>
      <c r="E29" s="372"/>
      <c r="F29" s="372"/>
      <c r="G29" s="372"/>
      <c r="H29" s="372"/>
      <c r="I29" s="372"/>
      <c r="J29" s="372"/>
      <c r="K29" s="372"/>
      <c r="L29" s="372"/>
      <c r="M29" s="372"/>
      <c r="N29" s="372"/>
      <c r="O29" s="372"/>
      <c r="P29" s="372"/>
      <c r="Q29" s="372"/>
      <c r="R29" s="372"/>
    </row>
    <row r="30" spans="1:18" ht="30" customHeight="1" x14ac:dyDescent="0.25">
      <c r="A30" s="18" t="s">
        <v>62</v>
      </c>
      <c r="B30" s="372"/>
      <c r="C30" s="372"/>
      <c r="D30" s="372"/>
      <c r="E30" s="372"/>
      <c r="F30" s="372"/>
      <c r="G30" s="372"/>
      <c r="H30" s="372"/>
      <c r="I30" s="372"/>
      <c r="J30" s="372"/>
      <c r="K30" s="372"/>
      <c r="L30" s="372"/>
      <c r="M30" s="372"/>
      <c r="N30" s="372"/>
      <c r="O30" s="372"/>
      <c r="P30" s="372"/>
      <c r="Q30" s="372"/>
      <c r="R30" s="372"/>
    </row>
    <row r="31" spans="1:18" ht="30" customHeight="1" x14ac:dyDescent="0.25">
      <c r="A31" s="18" t="s">
        <v>63</v>
      </c>
      <c r="B31" s="372"/>
      <c r="C31" s="372"/>
      <c r="D31" s="372"/>
      <c r="E31" s="372"/>
      <c r="F31" s="372"/>
      <c r="G31" s="372"/>
      <c r="H31" s="372"/>
      <c r="I31" s="372"/>
      <c r="J31" s="372"/>
      <c r="K31" s="372"/>
      <c r="L31" s="372"/>
      <c r="M31" s="372"/>
      <c r="N31" s="372"/>
      <c r="O31" s="372"/>
      <c r="P31" s="372"/>
      <c r="Q31" s="372"/>
      <c r="R31" s="372"/>
    </row>
    <row r="32" spans="1:18" ht="30" customHeight="1" x14ac:dyDescent="0.25">
      <c r="A32" s="18" t="s">
        <v>64</v>
      </c>
      <c r="B32" s="372"/>
      <c r="C32" s="372"/>
      <c r="D32" s="372"/>
      <c r="E32" s="372"/>
      <c r="F32" s="372"/>
      <c r="G32" s="372"/>
      <c r="H32" s="372"/>
      <c r="I32" s="372"/>
      <c r="J32" s="372"/>
      <c r="K32" s="372"/>
      <c r="L32" s="372"/>
      <c r="M32" s="372"/>
      <c r="N32" s="372"/>
      <c r="O32" s="372"/>
      <c r="P32" s="372"/>
      <c r="Q32" s="372"/>
      <c r="R32" s="372"/>
    </row>
    <row r="33" spans="1:18" ht="30" customHeight="1" x14ac:dyDescent="0.25">
      <c r="A33" s="18" t="s">
        <v>65</v>
      </c>
      <c r="B33" s="372"/>
      <c r="C33" s="372"/>
      <c r="D33" s="372"/>
      <c r="E33" s="372"/>
      <c r="F33" s="372"/>
      <c r="G33" s="372"/>
      <c r="H33" s="372"/>
      <c r="I33" s="372"/>
      <c r="J33" s="372"/>
      <c r="K33" s="372"/>
      <c r="L33" s="372"/>
      <c r="M33" s="372"/>
      <c r="N33" s="372"/>
      <c r="O33" s="372"/>
      <c r="P33" s="372"/>
      <c r="Q33" s="372"/>
      <c r="R33" s="372"/>
    </row>
    <row r="34" spans="1:18" ht="30" customHeight="1" x14ac:dyDescent="0.25">
      <c r="A34" s="18" t="s">
        <v>66</v>
      </c>
      <c r="B34" s="372"/>
      <c r="C34" s="372"/>
      <c r="D34" s="372"/>
      <c r="E34" s="372"/>
      <c r="F34" s="372"/>
      <c r="G34" s="372"/>
      <c r="H34" s="372"/>
      <c r="I34" s="372"/>
      <c r="J34" s="372"/>
      <c r="K34" s="372"/>
      <c r="L34" s="372"/>
      <c r="M34" s="372"/>
      <c r="N34" s="372"/>
      <c r="O34" s="372"/>
      <c r="P34" s="372"/>
      <c r="Q34" s="372"/>
      <c r="R34" s="372"/>
    </row>
    <row r="35" spans="1:18" ht="30" customHeight="1" x14ac:dyDescent="0.25">
      <c r="A35" s="18" t="s">
        <v>67</v>
      </c>
      <c r="B35" s="372"/>
      <c r="C35" s="372"/>
      <c r="D35" s="372"/>
      <c r="E35" s="372"/>
      <c r="F35" s="372"/>
      <c r="G35" s="372"/>
      <c r="H35" s="372"/>
      <c r="I35" s="372"/>
      <c r="J35" s="372"/>
      <c r="K35" s="372"/>
      <c r="L35" s="372"/>
      <c r="M35" s="372"/>
      <c r="N35" s="372"/>
      <c r="O35" s="372"/>
      <c r="P35" s="372"/>
      <c r="Q35" s="372"/>
      <c r="R35" s="372"/>
    </row>
    <row r="36" spans="1:18" ht="30" customHeight="1" x14ac:dyDescent="0.25">
      <c r="A36" s="18" t="s">
        <v>68</v>
      </c>
      <c r="B36" s="372"/>
      <c r="C36" s="372"/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72"/>
      <c r="O36" s="372"/>
      <c r="P36" s="372"/>
      <c r="Q36" s="372"/>
      <c r="R36" s="372"/>
    </row>
    <row r="37" spans="1:18" ht="30" customHeight="1" x14ac:dyDescent="0.25">
      <c r="A37" s="18" t="s">
        <v>69</v>
      </c>
      <c r="B37" s="372"/>
      <c r="C37" s="372"/>
      <c r="D37" s="372"/>
      <c r="E37" s="372"/>
      <c r="F37" s="372"/>
      <c r="G37" s="372"/>
      <c r="H37" s="372"/>
      <c r="I37" s="372"/>
      <c r="J37" s="372"/>
      <c r="K37" s="372"/>
      <c r="L37" s="372"/>
      <c r="M37" s="372"/>
      <c r="N37" s="372"/>
      <c r="O37" s="372"/>
      <c r="P37" s="372"/>
      <c r="Q37" s="372"/>
      <c r="R37" s="372"/>
    </row>
    <row r="38" spans="1:18" ht="10.9" customHeight="1" x14ac:dyDescent="0.25">
      <c r="A38" s="373"/>
      <c r="B38" s="374"/>
      <c r="C38" s="374"/>
      <c r="D38" s="374"/>
      <c r="E38" s="374"/>
      <c r="F38" s="374"/>
      <c r="G38" s="374"/>
      <c r="H38" s="374"/>
      <c r="I38" s="374"/>
      <c r="J38" s="374"/>
      <c r="K38" s="374"/>
      <c r="L38" s="374"/>
      <c r="M38" s="374"/>
      <c r="N38" s="374"/>
      <c r="O38" s="374"/>
      <c r="P38" s="374"/>
      <c r="Q38" s="374"/>
      <c r="R38" s="375"/>
    </row>
    <row r="39" spans="1:18" ht="14.45" customHeight="1" x14ac:dyDescent="0.25">
      <c r="A39" s="201">
        <v>45292</v>
      </c>
      <c r="B39" s="202"/>
      <c r="C39" s="203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10" t="s">
        <v>70</v>
      </c>
    </row>
    <row r="40" spans="1:18" ht="5.45" customHeight="1" x14ac:dyDescent="0.25">
      <c r="A40" s="367"/>
      <c r="B40" s="368"/>
      <c r="C40" s="368"/>
      <c r="D40" s="368"/>
      <c r="E40" s="368"/>
      <c r="F40" s="368"/>
      <c r="G40" s="368"/>
      <c r="H40" s="368"/>
      <c r="I40" s="368"/>
      <c r="J40" s="368"/>
      <c r="K40" s="368"/>
      <c r="L40" s="368"/>
      <c r="M40" s="368"/>
      <c r="N40" s="368"/>
      <c r="O40" s="368"/>
      <c r="P40" s="368"/>
      <c r="Q40" s="368"/>
      <c r="R40" s="368"/>
    </row>
    <row r="41" spans="1:18" ht="15" hidden="1" customHeight="1" x14ac:dyDescent="0.25">
      <c r="A41" s="369"/>
      <c r="B41" s="370"/>
      <c r="C41" s="370"/>
      <c r="D41" s="370"/>
      <c r="E41" s="370"/>
      <c r="F41" s="370"/>
      <c r="G41" s="370"/>
      <c r="H41" s="370"/>
      <c r="I41" s="370"/>
      <c r="J41" s="370"/>
      <c r="K41" s="370"/>
      <c r="L41" s="370"/>
      <c r="M41" s="370"/>
      <c r="N41" s="370"/>
      <c r="O41" s="370"/>
      <c r="P41" s="370"/>
      <c r="Q41" s="370"/>
      <c r="R41" s="369"/>
    </row>
    <row r="42" spans="1:18" ht="21" hidden="1" customHeight="1" x14ac:dyDescent="0.25">
      <c r="A42" s="371"/>
      <c r="B42" s="371"/>
      <c r="C42" s="371"/>
      <c r="D42" s="371"/>
      <c r="E42" s="371"/>
      <c r="F42" s="371"/>
      <c r="G42" s="371"/>
      <c r="H42" s="371"/>
      <c r="I42" s="371"/>
      <c r="J42" s="371"/>
      <c r="K42" s="371"/>
      <c r="L42" s="371"/>
      <c r="M42" s="371"/>
      <c r="N42" s="371"/>
      <c r="O42" s="371"/>
      <c r="P42" s="371"/>
      <c r="Q42" s="371"/>
      <c r="R42" s="371"/>
    </row>
    <row r="43" spans="1:18" ht="21" hidden="1" customHeight="1" x14ac:dyDescent="0.25">
      <c r="A43" s="371"/>
      <c r="B43" s="371"/>
      <c r="C43" s="371"/>
      <c r="D43" s="371"/>
      <c r="E43" s="371"/>
      <c r="F43" s="371"/>
      <c r="G43" s="371"/>
      <c r="H43" s="371"/>
      <c r="I43" s="371"/>
      <c r="J43" s="371"/>
      <c r="K43" s="371"/>
      <c r="L43" s="371"/>
      <c r="M43" s="371"/>
      <c r="N43" s="371"/>
      <c r="O43" s="371"/>
      <c r="P43" s="371"/>
      <c r="Q43" s="371"/>
      <c r="R43" s="371"/>
    </row>
    <row r="44" spans="1:18" ht="21" hidden="1" customHeight="1" x14ac:dyDescent="0.25">
      <c r="A44" s="371"/>
      <c r="B44" s="371"/>
      <c r="C44" s="371"/>
      <c r="D44" s="371"/>
      <c r="E44" s="371"/>
      <c r="F44" s="371"/>
      <c r="G44" s="371"/>
      <c r="H44" s="371"/>
      <c r="I44" s="371"/>
      <c r="J44" s="371"/>
      <c r="K44" s="371"/>
      <c r="L44" s="371"/>
      <c r="M44" s="371"/>
      <c r="N44" s="371"/>
      <c r="O44" s="371"/>
      <c r="P44" s="371"/>
      <c r="Q44" s="371"/>
      <c r="R44" s="371"/>
    </row>
    <row r="45" spans="1:18" ht="21" hidden="1" customHeight="1" x14ac:dyDescent="0.25">
      <c r="A45" s="371"/>
      <c r="B45" s="371"/>
      <c r="C45" s="371"/>
      <c r="D45" s="371"/>
      <c r="E45" s="371"/>
      <c r="F45" s="371"/>
      <c r="G45" s="371"/>
      <c r="H45" s="371"/>
      <c r="I45" s="371"/>
      <c r="J45" s="371"/>
      <c r="K45" s="371"/>
      <c r="L45" s="371"/>
      <c r="M45" s="371"/>
      <c r="N45" s="371"/>
      <c r="O45" s="371"/>
      <c r="P45" s="371"/>
      <c r="Q45" s="371"/>
      <c r="R45" s="371"/>
    </row>
    <row r="46" spans="1:18" ht="21" hidden="1" customHeight="1" x14ac:dyDescent="0.25"/>
    <row r="47" spans="1:18" ht="21" hidden="1" customHeight="1" x14ac:dyDescent="0.25"/>
    <row r="48" spans="1:18" ht="21" hidden="1" customHeight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t="20.25" hidden="1" customHeight="1" x14ac:dyDescent="0.25"/>
    <row r="60" ht="20.25" hidden="1" customHeight="1" x14ac:dyDescent="0.25"/>
    <row r="61" ht="25.5" hidden="1" customHeight="1" x14ac:dyDescent="0.25"/>
    <row r="62" ht="25.5" hidden="1" customHeight="1" x14ac:dyDescent="0.25"/>
    <row r="63" x14ac:dyDescent="0.25"/>
  </sheetData>
  <mergeCells count="120">
    <mergeCell ref="A10:L10"/>
    <mergeCell ref="M10:R10"/>
    <mergeCell ref="A11:R11"/>
    <mergeCell ref="B12:E12"/>
    <mergeCell ref="F12:L12"/>
    <mergeCell ref="M12:P12"/>
    <mergeCell ref="Q12:R12"/>
    <mergeCell ref="E2:N7"/>
    <mergeCell ref="O3:R5"/>
    <mergeCell ref="O6:R7"/>
    <mergeCell ref="A8:D8"/>
    <mergeCell ref="F8:R8"/>
    <mergeCell ref="A9:L9"/>
    <mergeCell ref="M9:R9"/>
    <mergeCell ref="B15:E15"/>
    <mergeCell ref="F15:L15"/>
    <mergeCell ref="M15:P15"/>
    <mergeCell ref="Q15:R15"/>
    <mergeCell ref="B16:E16"/>
    <mergeCell ref="F16:L16"/>
    <mergeCell ref="M16:P16"/>
    <mergeCell ref="Q16:R16"/>
    <mergeCell ref="B13:E13"/>
    <mergeCell ref="F13:L13"/>
    <mergeCell ref="M13:P13"/>
    <mergeCell ref="Q13:R13"/>
    <mergeCell ref="B14:E14"/>
    <mergeCell ref="F14:L14"/>
    <mergeCell ref="M14:P14"/>
    <mergeCell ref="Q14:R14"/>
    <mergeCell ref="B19:E19"/>
    <mergeCell ref="F19:L19"/>
    <mergeCell ref="M19:P19"/>
    <mergeCell ref="Q19:R19"/>
    <mergeCell ref="B20:E20"/>
    <mergeCell ref="F20:L20"/>
    <mergeCell ref="M20:P20"/>
    <mergeCell ref="Q20:R20"/>
    <mergeCell ref="B17:E17"/>
    <mergeCell ref="F17:L17"/>
    <mergeCell ref="M17:P17"/>
    <mergeCell ref="Q17:R17"/>
    <mergeCell ref="B18:E18"/>
    <mergeCell ref="F18:L18"/>
    <mergeCell ref="M18:P18"/>
    <mergeCell ref="Q18:R18"/>
    <mergeCell ref="B23:E23"/>
    <mergeCell ref="F23:L23"/>
    <mergeCell ref="M23:P23"/>
    <mergeCell ref="Q23:R23"/>
    <mergeCell ref="B24:E24"/>
    <mergeCell ref="F24:L24"/>
    <mergeCell ref="M24:P24"/>
    <mergeCell ref="Q24:R24"/>
    <mergeCell ref="B21:E21"/>
    <mergeCell ref="F21:L21"/>
    <mergeCell ref="M21:P21"/>
    <mergeCell ref="Q21:R21"/>
    <mergeCell ref="B22:E22"/>
    <mergeCell ref="F22:L22"/>
    <mergeCell ref="M22:P22"/>
    <mergeCell ref="Q22:R22"/>
    <mergeCell ref="B27:E27"/>
    <mergeCell ref="F27:L27"/>
    <mergeCell ref="M27:P27"/>
    <mergeCell ref="Q27:R27"/>
    <mergeCell ref="B28:E28"/>
    <mergeCell ref="F28:L28"/>
    <mergeCell ref="M28:P28"/>
    <mergeCell ref="Q28:R28"/>
    <mergeCell ref="B25:E25"/>
    <mergeCell ref="F25:L25"/>
    <mergeCell ref="M25:P25"/>
    <mergeCell ref="Q25:R25"/>
    <mergeCell ref="B26:E26"/>
    <mergeCell ref="F26:L26"/>
    <mergeCell ref="M26:P26"/>
    <mergeCell ref="Q26:R26"/>
    <mergeCell ref="B31:E31"/>
    <mergeCell ref="F31:L31"/>
    <mergeCell ref="M31:P31"/>
    <mergeCell ref="Q31:R31"/>
    <mergeCell ref="B32:E32"/>
    <mergeCell ref="F32:L32"/>
    <mergeCell ref="M32:P32"/>
    <mergeCell ref="Q32:R32"/>
    <mergeCell ref="B29:E29"/>
    <mergeCell ref="F29:L29"/>
    <mergeCell ref="M29:P29"/>
    <mergeCell ref="Q29:R29"/>
    <mergeCell ref="B30:E30"/>
    <mergeCell ref="F30:L30"/>
    <mergeCell ref="M30:P30"/>
    <mergeCell ref="Q30:R30"/>
    <mergeCell ref="B35:E35"/>
    <mergeCell ref="F35:L35"/>
    <mergeCell ref="M35:P35"/>
    <mergeCell ref="Q35:R35"/>
    <mergeCell ref="B36:E36"/>
    <mergeCell ref="F36:L36"/>
    <mergeCell ref="M36:P36"/>
    <mergeCell ref="Q36:R36"/>
    <mergeCell ref="B33:E33"/>
    <mergeCell ref="F33:L33"/>
    <mergeCell ref="M33:P33"/>
    <mergeCell ref="Q33:R33"/>
    <mergeCell ref="B34:E34"/>
    <mergeCell ref="F34:L34"/>
    <mergeCell ref="M34:P34"/>
    <mergeCell ref="Q34:R34"/>
    <mergeCell ref="A40:R40"/>
    <mergeCell ref="A41:Q45"/>
    <mergeCell ref="R41:R45"/>
    <mergeCell ref="B37:E37"/>
    <mergeCell ref="F37:L37"/>
    <mergeCell ref="M37:P37"/>
    <mergeCell ref="Q37:R37"/>
    <mergeCell ref="A38:R38"/>
    <mergeCell ref="A39:B39"/>
    <mergeCell ref="C39:Q39"/>
  </mergeCells>
  <printOptions horizontalCentered="1"/>
  <pageMargins left="0.4" right="0.4" top="0.4" bottom="0.4" header="0" footer="0"/>
  <pageSetup scale="72" orientation="portrait" r:id="rId1"/>
  <rowBreaks count="1" manualBreakCount="1">
    <brk id="41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55"/>
  <sheetViews>
    <sheetView showGridLines="0" zoomScale="110" zoomScaleNormal="110" workbookViewId="0">
      <selection activeCell="A33" sqref="A33:Q33"/>
    </sheetView>
  </sheetViews>
  <sheetFormatPr defaultColWidth="0" defaultRowHeight="15" customHeight="1" zeroHeight="1" x14ac:dyDescent="0.25"/>
  <cols>
    <col min="1" max="1" width="6.7109375" style="111" customWidth="1"/>
    <col min="2" max="2" width="5.7109375" style="111" customWidth="1"/>
    <col min="3" max="3" width="4.7109375" style="111" customWidth="1"/>
    <col min="4" max="4" width="3.7109375" style="111" customWidth="1"/>
    <col min="5" max="5" width="15.7109375" style="111" customWidth="1"/>
    <col min="6" max="7" width="3.7109375" style="111" customWidth="1"/>
    <col min="8" max="8" width="8.7109375" style="111" customWidth="1"/>
    <col min="9" max="9" width="4.7109375" style="111" customWidth="1"/>
    <col min="10" max="12" width="3.7109375" style="111" customWidth="1"/>
    <col min="13" max="13" width="10.85546875" style="111" customWidth="1"/>
    <col min="14" max="14" width="5.7109375" style="111" customWidth="1"/>
    <col min="15" max="15" width="4.7109375" style="111" customWidth="1"/>
    <col min="16" max="16" width="6.7109375" style="111" customWidth="1"/>
    <col min="17" max="17" width="10.85546875" style="111" customWidth="1"/>
    <col min="18" max="18" width="15.7109375" style="111" customWidth="1"/>
    <col min="19" max="19" width="1.42578125" style="111" customWidth="1"/>
    <col min="20" max="16384" width="0" style="111" hidden="1"/>
  </cols>
  <sheetData>
    <row r="1" spans="1:18" x14ac:dyDescent="0.25"/>
    <row r="2" spans="1:18" ht="20.25" x14ac:dyDescent="0.25">
      <c r="A2" s="1"/>
      <c r="B2" s="2"/>
      <c r="C2" s="2"/>
      <c r="D2" s="2"/>
      <c r="E2" s="355" t="s">
        <v>0</v>
      </c>
      <c r="F2" s="356"/>
      <c r="G2" s="356"/>
      <c r="H2" s="356"/>
      <c r="I2" s="356"/>
      <c r="J2" s="356"/>
      <c r="K2" s="356"/>
      <c r="L2" s="356"/>
      <c r="M2" s="356"/>
      <c r="N2" s="356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440" t="s">
        <v>280</v>
      </c>
      <c r="P3" s="359"/>
      <c r="Q3" s="359"/>
      <c r="R3" s="360"/>
    </row>
    <row r="4" spans="1:18" ht="15" customHeight="1" x14ac:dyDescent="0.25">
      <c r="A4" s="5"/>
      <c r="B4" s="6"/>
      <c r="C4" s="6"/>
      <c r="D4" s="6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61"/>
      <c r="P4" s="361"/>
      <c r="Q4" s="361"/>
      <c r="R4" s="360"/>
    </row>
    <row r="5" spans="1:18" ht="15" customHeight="1" x14ac:dyDescent="0.25">
      <c r="A5" s="5"/>
      <c r="B5" s="6"/>
      <c r="C5" s="6"/>
      <c r="D5" s="6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61"/>
      <c r="P5" s="361"/>
      <c r="Q5" s="361"/>
      <c r="R5" s="360"/>
    </row>
    <row r="6" spans="1:18" ht="15" customHeight="1" x14ac:dyDescent="0.25">
      <c r="A6" s="5"/>
      <c r="B6" s="6"/>
      <c r="C6" s="7" t="s">
        <v>1</v>
      </c>
      <c r="D6" s="8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9"/>
      <c r="P6" s="359"/>
      <c r="Q6" s="359"/>
      <c r="R6" s="360"/>
    </row>
    <row r="7" spans="1:18" ht="15.75" customHeight="1" x14ac:dyDescent="0.25">
      <c r="A7" s="5"/>
      <c r="B7" s="110"/>
      <c r="C7" s="110"/>
      <c r="D7" s="110"/>
      <c r="E7" s="358"/>
      <c r="F7" s="358"/>
      <c r="G7" s="358"/>
      <c r="H7" s="358"/>
      <c r="I7" s="358"/>
      <c r="J7" s="358"/>
      <c r="K7" s="358"/>
      <c r="L7" s="358"/>
      <c r="M7" s="358"/>
      <c r="N7" s="358"/>
      <c r="O7" s="361"/>
      <c r="P7" s="361"/>
      <c r="Q7" s="361"/>
      <c r="R7" s="360"/>
    </row>
    <row r="8" spans="1:18" ht="23.25" x14ac:dyDescent="0.35">
      <c r="A8" s="362" t="s">
        <v>2</v>
      </c>
      <c r="B8" s="363"/>
      <c r="C8" s="363"/>
      <c r="D8" s="363"/>
      <c r="E8" s="150">
        <f>'Missouri Cover'!$BP$2</f>
        <v>2026</v>
      </c>
      <c r="F8" s="387" t="s">
        <v>336</v>
      </c>
      <c r="G8" s="388"/>
      <c r="H8" s="388"/>
      <c r="I8" s="388"/>
      <c r="J8" s="388"/>
      <c r="K8" s="388"/>
      <c r="L8" s="388"/>
      <c r="M8" s="388"/>
      <c r="N8" s="388"/>
      <c r="O8" s="388"/>
      <c r="P8" s="388"/>
      <c r="Q8" s="388"/>
      <c r="R8" s="389"/>
    </row>
    <row r="9" spans="1:18" ht="18" customHeight="1" x14ac:dyDescent="0.25">
      <c r="A9" s="350" t="s">
        <v>3</v>
      </c>
      <c r="B9" s="351"/>
      <c r="C9" s="351"/>
      <c r="D9" s="351"/>
      <c r="E9" s="351"/>
      <c r="F9" s="351"/>
      <c r="G9" s="352"/>
      <c r="H9" s="352"/>
      <c r="I9" s="351"/>
      <c r="J9" s="351"/>
      <c r="K9" s="351"/>
      <c r="L9" s="353"/>
      <c r="M9" s="354" t="s">
        <v>4</v>
      </c>
      <c r="N9" s="180"/>
      <c r="O9" s="180"/>
      <c r="P9" s="180"/>
      <c r="Q9" s="180"/>
      <c r="R9" s="181"/>
    </row>
    <row r="10" spans="1:18" ht="30" customHeight="1" x14ac:dyDescent="0.25">
      <c r="A10" s="341" t="str">
        <f>IF('Missouri Cover'!$H$38="","",'Missouri Cover'!$H$38)</f>
        <v/>
      </c>
      <c r="B10" s="342"/>
      <c r="C10" s="342"/>
      <c r="D10" s="342"/>
      <c r="E10" s="342"/>
      <c r="F10" s="342"/>
      <c r="G10" s="342"/>
      <c r="H10" s="342"/>
      <c r="I10" s="342"/>
      <c r="J10" s="342"/>
      <c r="K10" s="342"/>
      <c r="L10" s="343"/>
      <c r="M10" s="344" t="str">
        <f>'Missouri Cover'!$AM$38</f>
        <v/>
      </c>
      <c r="N10" s="286"/>
      <c r="O10" s="286"/>
      <c r="P10" s="286"/>
      <c r="Q10" s="286"/>
      <c r="R10" s="288"/>
    </row>
    <row r="11" spans="1:18" ht="18" customHeight="1" x14ac:dyDescent="0.25">
      <c r="A11" s="345"/>
      <c r="B11" s="346"/>
      <c r="C11" s="346"/>
      <c r="D11" s="346"/>
      <c r="E11" s="346"/>
      <c r="F11" s="346"/>
      <c r="G11" s="346"/>
      <c r="H11" s="346"/>
      <c r="I11" s="346"/>
      <c r="J11" s="346"/>
      <c r="K11" s="346"/>
      <c r="L11" s="346"/>
      <c r="M11" s="346"/>
      <c r="N11" s="346"/>
      <c r="O11" s="346"/>
      <c r="P11" s="346"/>
      <c r="Q11" s="346"/>
      <c r="R11" s="347"/>
    </row>
    <row r="12" spans="1:18" ht="30" customHeight="1" x14ac:dyDescent="0.25">
      <c r="A12" s="19" t="s">
        <v>71</v>
      </c>
      <c r="B12" s="444" t="s">
        <v>72</v>
      </c>
      <c r="C12" s="445"/>
      <c r="D12" s="444" t="s">
        <v>73</v>
      </c>
      <c r="E12" s="444"/>
      <c r="F12" s="444"/>
      <c r="G12" s="444"/>
      <c r="H12" s="444"/>
      <c r="I12" s="444"/>
      <c r="J12" s="444"/>
      <c r="K12" s="444"/>
      <c r="L12" s="445"/>
      <c r="M12" s="444" t="s">
        <v>74</v>
      </c>
      <c r="N12" s="444"/>
      <c r="O12" s="444"/>
      <c r="P12" s="444"/>
      <c r="Q12" s="444"/>
      <c r="R12" s="445"/>
    </row>
    <row r="13" spans="1:18" ht="30" customHeight="1" x14ac:dyDescent="0.25">
      <c r="A13" s="20">
        <v>1</v>
      </c>
      <c r="B13" s="437"/>
      <c r="C13" s="437"/>
      <c r="D13" s="372"/>
      <c r="E13" s="372"/>
      <c r="F13" s="372"/>
      <c r="G13" s="372"/>
      <c r="H13" s="372"/>
      <c r="I13" s="372"/>
      <c r="J13" s="372"/>
      <c r="K13" s="372"/>
      <c r="L13" s="372"/>
      <c r="M13" s="372"/>
      <c r="N13" s="372"/>
      <c r="O13" s="372"/>
      <c r="P13" s="372"/>
      <c r="Q13" s="372"/>
      <c r="R13" s="372"/>
    </row>
    <row r="14" spans="1:18" ht="30" customHeight="1" x14ac:dyDescent="0.25">
      <c r="A14" s="20">
        <v>2</v>
      </c>
      <c r="B14" s="437"/>
      <c r="C14" s="437"/>
      <c r="D14" s="372"/>
      <c r="E14" s="372"/>
      <c r="F14" s="372"/>
      <c r="G14" s="372"/>
      <c r="H14" s="372"/>
      <c r="I14" s="372"/>
      <c r="J14" s="372"/>
      <c r="K14" s="372"/>
      <c r="L14" s="372"/>
      <c r="M14" s="372"/>
      <c r="N14" s="372"/>
      <c r="O14" s="372"/>
      <c r="P14" s="372"/>
      <c r="Q14" s="372"/>
      <c r="R14" s="372"/>
    </row>
    <row r="15" spans="1:18" ht="30" customHeight="1" x14ac:dyDescent="0.25">
      <c r="A15" s="20">
        <v>3</v>
      </c>
      <c r="B15" s="437"/>
      <c r="C15" s="437"/>
      <c r="D15" s="372"/>
      <c r="E15" s="372"/>
      <c r="F15" s="372"/>
      <c r="G15" s="372"/>
      <c r="H15" s="372"/>
      <c r="I15" s="372"/>
      <c r="J15" s="372"/>
      <c r="K15" s="372"/>
      <c r="L15" s="372"/>
      <c r="M15" s="372"/>
      <c r="N15" s="372"/>
      <c r="O15" s="372"/>
      <c r="P15" s="372"/>
      <c r="Q15" s="372"/>
      <c r="R15" s="372"/>
    </row>
    <row r="16" spans="1:18" ht="30" customHeight="1" x14ac:dyDescent="0.25">
      <c r="A16" s="20">
        <v>4</v>
      </c>
      <c r="B16" s="437"/>
      <c r="C16" s="437"/>
      <c r="D16" s="372"/>
      <c r="E16" s="372"/>
      <c r="F16" s="372"/>
      <c r="G16" s="372"/>
      <c r="H16" s="372"/>
      <c r="I16" s="372"/>
      <c r="J16" s="372"/>
      <c r="K16" s="372"/>
      <c r="L16" s="372"/>
      <c r="M16" s="372"/>
      <c r="N16" s="372"/>
      <c r="O16" s="372"/>
      <c r="P16" s="372"/>
      <c r="Q16" s="372"/>
      <c r="R16" s="372"/>
    </row>
    <row r="17" spans="1:18" ht="30" customHeight="1" x14ac:dyDescent="0.25">
      <c r="A17" s="20">
        <v>5</v>
      </c>
      <c r="B17" s="437"/>
      <c r="C17" s="437"/>
      <c r="D17" s="372"/>
      <c r="E17" s="372"/>
      <c r="F17" s="372"/>
      <c r="G17" s="372"/>
      <c r="H17" s="372"/>
      <c r="I17" s="372"/>
      <c r="J17" s="372"/>
      <c r="K17" s="372"/>
      <c r="L17" s="372"/>
      <c r="M17" s="372"/>
      <c r="N17" s="372"/>
      <c r="O17" s="372"/>
      <c r="P17" s="372"/>
      <c r="Q17" s="372"/>
      <c r="R17" s="372"/>
    </row>
    <row r="18" spans="1:18" ht="9" customHeight="1" x14ac:dyDescent="0.25">
      <c r="A18" s="441"/>
      <c r="B18" s="442"/>
      <c r="C18" s="442"/>
      <c r="D18" s="442"/>
      <c r="E18" s="442"/>
      <c r="F18" s="442"/>
      <c r="G18" s="442"/>
      <c r="H18" s="442"/>
      <c r="I18" s="442"/>
      <c r="J18" s="442"/>
      <c r="K18" s="442"/>
      <c r="L18" s="442"/>
      <c r="M18" s="442"/>
      <c r="N18" s="442"/>
      <c r="O18" s="442"/>
      <c r="P18" s="442"/>
      <c r="Q18" s="442"/>
      <c r="R18" s="443"/>
    </row>
    <row r="19" spans="1:18" ht="30" customHeight="1" x14ac:dyDescent="0.25">
      <c r="A19" s="19" t="s">
        <v>71</v>
      </c>
      <c r="B19" s="444" t="s">
        <v>72</v>
      </c>
      <c r="C19" s="445"/>
      <c r="D19" s="444" t="s">
        <v>281</v>
      </c>
      <c r="E19" s="444"/>
      <c r="F19" s="444"/>
      <c r="G19" s="444"/>
      <c r="H19" s="444"/>
      <c r="I19" s="444"/>
      <c r="J19" s="444"/>
      <c r="K19" s="444"/>
      <c r="L19" s="445"/>
      <c r="M19" s="444" t="s">
        <v>74</v>
      </c>
      <c r="N19" s="444"/>
      <c r="O19" s="444"/>
      <c r="P19" s="444"/>
      <c r="Q19" s="444"/>
      <c r="R19" s="445"/>
    </row>
    <row r="20" spans="1:18" ht="30" customHeight="1" x14ac:dyDescent="0.25">
      <c r="A20" s="20">
        <v>1</v>
      </c>
      <c r="B20" s="437"/>
      <c r="C20" s="437"/>
      <c r="D20" s="372"/>
      <c r="E20" s="372"/>
      <c r="F20" s="372"/>
      <c r="G20" s="372"/>
      <c r="H20" s="372"/>
      <c r="I20" s="372"/>
      <c r="J20" s="372"/>
      <c r="K20" s="372"/>
      <c r="L20" s="372"/>
      <c r="M20" s="372"/>
      <c r="N20" s="372"/>
      <c r="O20" s="372"/>
      <c r="P20" s="372"/>
      <c r="Q20" s="372"/>
      <c r="R20" s="372"/>
    </row>
    <row r="21" spans="1:18" ht="30" customHeight="1" x14ac:dyDescent="0.25">
      <c r="A21" s="20">
        <v>2</v>
      </c>
      <c r="B21" s="437"/>
      <c r="C21" s="437"/>
      <c r="D21" s="372"/>
      <c r="E21" s="372"/>
      <c r="F21" s="372"/>
      <c r="G21" s="372"/>
      <c r="H21" s="372"/>
      <c r="I21" s="372"/>
      <c r="J21" s="372"/>
      <c r="K21" s="372"/>
      <c r="L21" s="372"/>
      <c r="M21" s="372"/>
      <c r="N21" s="372"/>
      <c r="O21" s="372"/>
      <c r="P21" s="372"/>
      <c r="Q21" s="372"/>
      <c r="R21" s="372"/>
    </row>
    <row r="22" spans="1:18" ht="30" customHeight="1" x14ac:dyDescent="0.25">
      <c r="A22" s="20">
        <v>3</v>
      </c>
      <c r="B22" s="437"/>
      <c r="C22" s="437"/>
      <c r="D22" s="372"/>
      <c r="E22" s="372"/>
      <c r="F22" s="372"/>
      <c r="G22" s="372"/>
      <c r="H22" s="372"/>
      <c r="I22" s="372"/>
      <c r="J22" s="372"/>
      <c r="K22" s="372"/>
      <c r="L22" s="372"/>
      <c r="M22" s="372"/>
      <c r="N22" s="372"/>
      <c r="O22" s="372"/>
      <c r="P22" s="372"/>
      <c r="Q22" s="372"/>
      <c r="R22" s="372"/>
    </row>
    <row r="23" spans="1:18" ht="30" customHeight="1" x14ac:dyDescent="0.25">
      <c r="A23" s="20">
        <v>4</v>
      </c>
      <c r="B23" s="437"/>
      <c r="C23" s="437"/>
      <c r="D23" s="372"/>
      <c r="E23" s="372"/>
      <c r="F23" s="372"/>
      <c r="G23" s="372"/>
      <c r="H23" s="372"/>
      <c r="I23" s="372"/>
      <c r="J23" s="372"/>
      <c r="K23" s="372"/>
      <c r="L23" s="372"/>
      <c r="M23" s="372"/>
      <c r="N23" s="372"/>
      <c r="O23" s="372"/>
      <c r="P23" s="372"/>
      <c r="Q23" s="372"/>
      <c r="R23" s="372"/>
    </row>
    <row r="24" spans="1:18" ht="30" customHeight="1" x14ac:dyDescent="0.25">
      <c r="A24" s="20">
        <v>5</v>
      </c>
      <c r="B24" s="437"/>
      <c r="C24" s="437"/>
      <c r="D24" s="372"/>
      <c r="E24" s="372"/>
      <c r="F24" s="372"/>
      <c r="G24" s="372"/>
      <c r="H24" s="372"/>
      <c r="I24" s="372"/>
      <c r="J24" s="372"/>
      <c r="K24" s="372"/>
      <c r="L24" s="372"/>
      <c r="M24" s="372"/>
      <c r="N24" s="372"/>
      <c r="O24" s="372"/>
      <c r="P24" s="372"/>
      <c r="Q24" s="372"/>
      <c r="R24" s="372"/>
    </row>
    <row r="25" spans="1:18" ht="9" customHeight="1" x14ac:dyDescent="0.25">
      <c r="A25" s="441"/>
      <c r="B25" s="442"/>
      <c r="C25" s="442"/>
      <c r="D25" s="442"/>
      <c r="E25" s="442"/>
      <c r="F25" s="442"/>
      <c r="G25" s="442"/>
      <c r="H25" s="442"/>
      <c r="I25" s="442"/>
      <c r="J25" s="442"/>
      <c r="K25" s="442"/>
      <c r="L25" s="442"/>
      <c r="M25" s="442"/>
      <c r="N25" s="442"/>
      <c r="O25" s="442"/>
      <c r="P25" s="442"/>
      <c r="Q25" s="442"/>
      <c r="R25" s="443"/>
    </row>
    <row r="26" spans="1:18" ht="30" customHeight="1" x14ac:dyDescent="0.25">
      <c r="A26" s="19" t="s">
        <v>71</v>
      </c>
      <c r="B26" s="444" t="s">
        <v>72</v>
      </c>
      <c r="C26" s="445"/>
      <c r="D26" s="444" t="s">
        <v>161</v>
      </c>
      <c r="E26" s="444"/>
      <c r="F26" s="444"/>
      <c r="G26" s="444"/>
      <c r="H26" s="444"/>
      <c r="I26" s="444"/>
      <c r="J26" s="444"/>
      <c r="K26" s="444"/>
      <c r="L26" s="445"/>
      <c r="M26" s="444" t="s">
        <v>74</v>
      </c>
      <c r="N26" s="444"/>
      <c r="O26" s="444"/>
      <c r="P26" s="444"/>
      <c r="Q26" s="444"/>
      <c r="R26" s="445"/>
    </row>
    <row r="27" spans="1:18" ht="30" customHeight="1" x14ac:dyDescent="0.25">
      <c r="A27" s="20">
        <v>1</v>
      </c>
      <c r="B27" s="437"/>
      <c r="C27" s="437"/>
      <c r="D27" s="372"/>
      <c r="E27" s="372"/>
      <c r="F27" s="372"/>
      <c r="G27" s="372"/>
      <c r="H27" s="372"/>
      <c r="I27" s="372"/>
      <c r="J27" s="372"/>
      <c r="K27" s="372"/>
      <c r="L27" s="372"/>
      <c r="M27" s="372"/>
      <c r="N27" s="372"/>
      <c r="O27" s="372"/>
      <c r="P27" s="372"/>
      <c r="Q27" s="372"/>
      <c r="R27" s="372"/>
    </row>
    <row r="28" spans="1:18" ht="30" customHeight="1" x14ac:dyDescent="0.25">
      <c r="A28" s="20">
        <v>2</v>
      </c>
      <c r="B28" s="437"/>
      <c r="C28" s="437"/>
      <c r="D28" s="372"/>
      <c r="E28" s="372"/>
      <c r="F28" s="372"/>
      <c r="G28" s="372"/>
      <c r="H28" s="372"/>
      <c r="I28" s="372"/>
      <c r="J28" s="372"/>
      <c r="K28" s="372"/>
      <c r="L28" s="372"/>
      <c r="M28" s="372"/>
      <c r="N28" s="372"/>
      <c r="O28" s="372"/>
      <c r="P28" s="372"/>
      <c r="Q28" s="372"/>
      <c r="R28" s="372"/>
    </row>
    <row r="29" spans="1:18" ht="30" customHeight="1" x14ac:dyDescent="0.25">
      <c r="A29" s="20">
        <v>3</v>
      </c>
      <c r="B29" s="437"/>
      <c r="C29" s="437"/>
      <c r="D29" s="372"/>
      <c r="E29" s="372"/>
      <c r="F29" s="372"/>
      <c r="G29" s="372"/>
      <c r="H29" s="372"/>
      <c r="I29" s="372"/>
      <c r="J29" s="372"/>
      <c r="K29" s="372"/>
      <c r="L29" s="372"/>
      <c r="M29" s="372"/>
      <c r="N29" s="372"/>
      <c r="O29" s="372"/>
      <c r="P29" s="372"/>
      <c r="Q29" s="372"/>
      <c r="R29" s="372"/>
    </row>
    <row r="30" spans="1:18" ht="30" customHeight="1" x14ac:dyDescent="0.25">
      <c r="A30" s="20">
        <v>4</v>
      </c>
      <c r="B30" s="437"/>
      <c r="C30" s="437"/>
      <c r="D30" s="372"/>
      <c r="E30" s="372"/>
      <c r="F30" s="372"/>
      <c r="G30" s="372"/>
      <c r="H30" s="372"/>
      <c r="I30" s="372"/>
      <c r="J30" s="372"/>
      <c r="K30" s="372"/>
      <c r="L30" s="372"/>
      <c r="M30" s="372"/>
      <c r="N30" s="372"/>
      <c r="O30" s="372"/>
      <c r="P30" s="372"/>
      <c r="Q30" s="372"/>
      <c r="R30" s="372"/>
    </row>
    <row r="31" spans="1:18" ht="30" customHeight="1" x14ac:dyDescent="0.25">
      <c r="A31" s="20">
        <v>5</v>
      </c>
      <c r="B31" s="437"/>
      <c r="C31" s="437"/>
      <c r="D31" s="372"/>
      <c r="E31" s="372"/>
      <c r="F31" s="372"/>
      <c r="G31" s="372"/>
      <c r="H31" s="372"/>
      <c r="I31" s="372"/>
      <c r="J31" s="372"/>
      <c r="K31" s="372"/>
      <c r="L31" s="372"/>
      <c r="M31" s="372"/>
      <c r="N31" s="372"/>
      <c r="O31" s="372"/>
      <c r="P31" s="372"/>
      <c r="Q31" s="372"/>
      <c r="R31" s="372"/>
    </row>
    <row r="32" spans="1:18" ht="15" customHeight="1" x14ac:dyDescent="0.25">
      <c r="A32" s="373"/>
      <c r="B32" s="374"/>
      <c r="C32" s="374"/>
      <c r="D32" s="374"/>
      <c r="E32" s="374"/>
      <c r="F32" s="374"/>
      <c r="G32" s="374"/>
      <c r="H32" s="374"/>
      <c r="I32" s="374"/>
      <c r="J32" s="374"/>
      <c r="K32" s="374"/>
      <c r="L32" s="374"/>
      <c r="M32" s="374"/>
      <c r="N32" s="374"/>
      <c r="O32" s="374"/>
      <c r="P32" s="374"/>
      <c r="Q32" s="374"/>
      <c r="R32" s="375"/>
    </row>
    <row r="33" spans="1:18" ht="26.25" customHeight="1" x14ac:dyDescent="0.25">
      <c r="A33" s="438">
        <v>45292</v>
      </c>
      <c r="B33" s="439"/>
      <c r="C33" s="439"/>
      <c r="D33" s="439"/>
      <c r="E33" s="439"/>
      <c r="F33" s="439"/>
      <c r="G33" s="439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21" t="s">
        <v>282</v>
      </c>
    </row>
    <row r="34" spans="1:18" ht="20.25" x14ac:dyDescent="0.25">
      <c r="A34" s="1"/>
      <c r="B34" s="2"/>
      <c r="C34" s="2"/>
      <c r="D34" s="2"/>
      <c r="E34" s="355" t="s">
        <v>0</v>
      </c>
      <c r="F34" s="356"/>
      <c r="G34" s="356"/>
      <c r="H34" s="356"/>
      <c r="I34" s="356"/>
      <c r="J34" s="356"/>
      <c r="K34" s="356"/>
      <c r="L34" s="356"/>
      <c r="M34" s="356"/>
      <c r="N34" s="356"/>
      <c r="O34" s="3"/>
      <c r="P34" s="3"/>
      <c r="Q34" s="3"/>
      <c r="R34" s="4"/>
    </row>
    <row r="35" spans="1:18" ht="22.5" customHeight="1" x14ac:dyDescent="0.25">
      <c r="A35" s="5"/>
      <c r="B35" s="6"/>
      <c r="C35" s="6"/>
      <c r="D35" s="6"/>
      <c r="E35" s="357"/>
      <c r="F35" s="357"/>
      <c r="G35" s="357"/>
      <c r="H35" s="357"/>
      <c r="I35" s="357"/>
      <c r="J35" s="357"/>
      <c r="K35" s="357"/>
      <c r="L35" s="357"/>
      <c r="M35" s="357"/>
      <c r="N35" s="357"/>
      <c r="O35" s="440" t="s">
        <v>283</v>
      </c>
      <c r="P35" s="359"/>
      <c r="Q35" s="359"/>
      <c r="R35" s="360"/>
    </row>
    <row r="36" spans="1:18" ht="15" customHeight="1" x14ac:dyDescent="0.25">
      <c r="A36" s="5"/>
      <c r="B36" s="6"/>
      <c r="C36" s="6"/>
      <c r="D36" s="6"/>
      <c r="E36" s="357"/>
      <c r="F36" s="357"/>
      <c r="G36" s="357"/>
      <c r="H36" s="357"/>
      <c r="I36" s="357"/>
      <c r="J36" s="357"/>
      <c r="K36" s="357"/>
      <c r="L36" s="357"/>
      <c r="M36" s="357"/>
      <c r="N36" s="357"/>
      <c r="O36" s="361"/>
      <c r="P36" s="361"/>
      <c r="Q36" s="361"/>
      <c r="R36" s="360"/>
    </row>
    <row r="37" spans="1:18" ht="15" customHeight="1" x14ac:dyDescent="0.25">
      <c r="A37" s="5"/>
      <c r="B37" s="6"/>
      <c r="C37" s="6"/>
      <c r="D37" s="6"/>
      <c r="E37" s="357"/>
      <c r="F37" s="357"/>
      <c r="G37" s="357"/>
      <c r="H37" s="357"/>
      <c r="I37" s="357"/>
      <c r="J37" s="357"/>
      <c r="K37" s="357"/>
      <c r="L37" s="357"/>
      <c r="M37" s="357"/>
      <c r="N37" s="357"/>
      <c r="O37" s="361"/>
      <c r="P37" s="361"/>
      <c r="Q37" s="361"/>
      <c r="R37" s="360"/>
    </row>
    <row r="38" spans="1:18" ht="15" customHeight="1" x14ac:dyDescent="0.25">
      <c r="A38" s="5"/>
      <c r="B38" s="6"/>
      <c r="C38" s="7" t="s">
        <v>1</v>
      </c>
      <c r="D38" s="8"/>
      <c r="E38" s="357"/>
      <c r="F38" s="357"/>
      <c r="G38" s="357"/>
      <c r="H38" s="357"/>
      <c r="I38" s="357"/>
      <c r="J38" s="357"/>
      <c r="K38" s="357"/>
      <c r="L38" s="357"/>
      <c r="M38" s="357"/>
      <c r="N38" s="357"/>
      <c r="O38" s="359"/>
      <c r="P38" s="359"/>
      <c r="Q38" s="359"/>
      <c r="R38" s="360"/>
    </row>
    <row r="39" spans="1:18" ht="15.75" customHeight="1" x14ac:dyDescent="0.25">
      <c r="A39" s="5"/>
      <c r="B39" s="110"/>
      <c r="C39" s="110"/>
      <c r="D39" s="110"/>
      <c r="E39" s="358"/>
      <c r="F39" s="358"/>
      <c r="G39" s="358"/>
      <c r="H39" s="358"/>
      <c r="I39" s="358"/>
      <c r="J39" s="358"/>
      <c r="K39" s="358"/>
      <c r="L39" s="358"/>
      <c r="M39" s="358"/>
      <c r="N39" s="358"/>
      <c r="O39" s="361"/>
      <c r="P39" s="361"/>
      <c r="Q39" s="361"/>
      <c r="R39" s="360"/>
    </row>
    <row r="40" spans="1:18" ht="23.25" x14ac:dyDescent="0.35">
      <c r="A40" s="362" t="s">
        <v>2</v>
      </c>
      <c r="B40" s="363"/>
      <c r="C40" s="363"/>
      <c r="D40" s="363"/>
      <c r="E40" s="150">
        <f>'Missouri Cover'!$BP$2</f>
        <v>2026</v>
      </c>
      <c r="F40" s="387" t="s">
        <v>336</v>
      </c>
      <c r="G40" s="388"/>
      <c r="H40" s="388"/>
      <c r="I40" s="388"/>
      <c r="J40" s="388"/>
      <c r="K40" s="388"/>
      <c r="L40" s="388"/>
      <c r="M40" s="388"/>
      <c r="N40" s="388"/>
      <c r="O40" s="388"/>
      <c r="P40" s="388"/>
      <c r="Q40" s="388"/>
      <c r="R40" s="389"/>
    </row>
    <row r="41" spans="1:18" ht="18" customHeight="1" x14ac:dyDescent="0.25">
      <c r="A41" s="350" t="s">
        <v>3</v>
      </c>
      <c r="B41" s="351"/>
      <c r="C41" s="351"/>
      <c r="D41" s="351"/>
      <c r="E41" s="351"/>
      <c r="F41" s="351"/>
      <c r="G41" s="352"/>
      <c r="H41" s="352"/>
      <c r="I41" s="351"/>
      <c r="J41" s="351"/>
      <c r="K41" s="351"/>
      <c r="L41" s="353"/>
      <c r="M41" s="354" t="s">
        <v>4</v>
      </c>
      <c r="N41" s="180"/>
      <c r="O41" s="180"/>
      <c r="P41" s="180"/>
      <c r="Q41" s="180"/>
      <c r="R41" s="181"/>
    </row>
    <row r="42" spans="1:18" ht="30" customHeight="1" x14ac:dyDescent="0.25">
      <c r="A42" s="341" t="str">
        <f>A10</f>
        <v/>
      </c>
      <c r="B42" s="342"/>
      <c r="C42" s="342"/>
      <c r="D42" s="342"/>
      <c r="E42" s="342"/>
      <c r="F42" s="342"/>
      <c r="G42" s="342"/>
      <c r="H42" s="342"/>
      <c r="I42" s="342"/>
      <c r="J42" s="342"/>
      <c r="K42" s="342"/>
      <c r="L42" s="343"/>
      <c r="M42" s="344" t="str">
        <f>M10</f>
        <v/>
      </c>
      <c r="N42" s="286"/>
      <c r="O42" s="286"/>
      <c r="P42" s="286"/>
      <c r="Q42" s="286"/>
      <c r="R42" s="288"/>
    </row>
    <row r="43" spans="1:18" ht="30" customHeight="1" x14ac:dyDescent="0.25">
      <c r="A43" s="429" t="s">
        <v>75</v>
      </c>
      <c r="B43" s="405"/>
      <c r="C43" s="405"/>
      <c r="D43" s="405"/>
      <c r="E43" s="405"/>
      <c r="F43" s="430" t="s">
        <v>76</v>
      </c>
      <c r="G43" s="430"/>
      <c r="H43" s="430"/>
      <c r="I43" s="430"/>
      <c r="J43" s="430"/>
      <c r="K43" s="430"/>
      <c r="L43" s="430"/>
      <c r="M43" s="429" t="s">
        <v>77</v>
      </c>
      <c r="N43" s="405"/>
      <c r="O43" s="405"/>
      <c r="P43" s="405"/>
      <c r="Q43" s="431" t="s">
        <v>78</v>
      </c>
      <c r="R43" s="432"/>
    </row>
    <row r="44" spans="1:18" ht="30" customHeight="1" x14ac:dyDescent="0.25">
      <c r="A44" s="433" t="s">
        <v>162</v>
      </c>
      <c r="B44" s="434"/>
      <c r="C44" s="434"/>
      <c r="D44" s="434"/>
      <c r="E44" s="434"/>
      <c r="F44" s="424" t="s">
        <v>284</v>
      </c>
      <c r="G44" s="435"/>
      <c r="H44" s="435"/>
      <c r="I44" s="435"/>
      <c r="J44" s="435"/>
      <c r="K44" s="435"/>
      <c r="L44" s="435"/>
      <c r="M44" s="436"/>
      <c r="N44" s="436"/>
      <c r="O44" s="436"/>
      <c r="P44" s="436"/>
      <c r="Q44" s="422"/>
      <c r="R44" s="422"/>
    </row>
    <row r="45" spans="1:18" ht="30" customHeight="1" x14ac:dyDescent="0.25">
      <c r="A45" s="396" t="s">
        <v>79</v>
      </c>
      <c r="B45" s="423"/>
      <c r="C45" s="423"/>
      <c r="D45" s="423"/>
      <c r="E45" s="423"/>
      <c r="F45" s="428" t="s">
        <v>285</v>
      </c>
      <c r="G45" s="428"/>
      <c r="H45" s="428"/>
      <c r="I45" s="428"/>
      <c r="J45" s="428"/>
      <c r="K45" s="428"/>
      <c r="L45" s="428"/>
      <c r="M45" s="411">
        <f>M46+M47</f>
        <v>0</v>
      </c>
      <c r="N45" s="412"/>
      <c r="O45" s="412"/>
      <c r="P45" s="412"/>
      <c r="Q45" s="412">
        <f>Q46+Q47</f>
        <v>0</v>
      </c>
      <c r="R45" s="412"/>
    </row>
    <row r="46" spans="1:18" ht="30" customHeight="1" x14ac:dyDescent="0.25">
      <c r="A46" s="426" t="s">
        <v>80</v>
      </c>
      <c r="B46" s="427"/>
      <c r="C46" s="427"/>
      <c r="D46" s="427"/>
      <c r="E46" s="427"/>
      <c r="F46" s="409"/>
      <c r="G46" s="420"/>
      <c r="H46" s="420"/>
      <c r="I46" s="420"/>
      <c r="J46" s="420"/>
      <c r="K46" s="420"/>
      <c r="L46" s="420"/>
      <c r="M46" s="421"/>
      <c r="N46" s="421"/>
      <c r="O46" s="421"/>
      <c r="P46" s="421"/>
      <c r="Q46" s="422"/>
      <c r="R46" s="422"/>
    </row>
    <row r="47" spans="1:18" ht="30" customHeight="1" x14ac:dyDescent="0.25">
      <c r="A47" s="426" t="s">
        <v>81</v>
      </c>
      <c r="B47" s="427"/>
      <c r="C47" s="427"/>
      <c r="D47" s="427"/>
      <c r="E47" s="427"/>
      <c r="F47" s="409"/>
      <c r="G47" s="420"/>
      <c r="H47" s="420"/>
      <c r="I47" s="420"/>
      <c r="J47" s="420"/>
      <c r="K47" s="420"/>
      <c r="L47" s="420"/>
      <c r="M47" s="421"/>
      <c r="N47" s="421"/>
      <c r="O47" s="421"/>
      <c r="P47" s="421"/>
      <c r="Q47" s="422"/>
      <c r="R47" s="422"/>
    </row>
    <row r="48" spans="1:18" ht="30" customHeight="1" x14ac:dyDescent="0.25">
      <c r="A48" s="396" t="s">
        <v>286</v>
      </c>
      <c r="B48" s="423"/>
      <c r="C48" s="423"/>
      <c r="D48" s="423"/>
      <c r="E48" s="423"/>
      <c r="F48" s="424" t="s">
        <v>287</v>
      </c>
      <c r="G48" s="424"/>
      <c r="H48" s="424"/>
      <c r="I48" s="424"/>
      <c r="J48" s="424"/>
      <c r="K48" s="424"/>
      <c r="L48" s="424"/>
      <c r="M48" s="421"/>
      <c r="N48" s="421"/>
      <c r="O48" s="421"/>
      <c r="P48" s="421"/>
      <c r="Q48" s="422"/>
      <c r="R48" s="422"/>
    </row>
    <row r="49" spans="1:20" ht="30" customHeight="1" x14ac:dyDescent="0.25">
      <c r="A49" s="396" t="s">
        <v>288</v>
      </c>
      <c r="B49" s="423"/>
      <c r="C49" s="423"/>
      <c r="D49" s="423"/>
      <c r="E49" s="423"/>
      <c r="F49" s="424" t="s">
        <v>289</v>
      </c>
      <c r="G49" s="410"/>
      <c r="H49" s="410"/>
      <c r="I49" s="410"/>
      <c r="J49" s="410"/>
      <c r="K49" s="410"/>
      <c r="L49" s="410"/>
      <c r="M49" s="421"/>
      <c r="N49" s="421"/>
      <c r="O49" s="421"/>
      <c r="P49" s="421"/>
      <c r="Q49" s="422"/>
      <c r="R49" s="422"/>
      <c r="S49" s="22"/>
      <c r="T49" s="22"/>
    </row>
    <row r="50" spans="1:20" ht="30" customHeight="1" x14ac:dyDescent="0.25">
      <c r="A50" s="396" t="s">
        <v>290</v>
      </c>
      <c r="B50" s="423"/>
      <c r="C50" s="423"/>
      <c r="D50" s="423"/>
      <c r="E50" s="423"/>
      <c r="F50" s="409" t="s">
        <v>291</v>
      </c>
      <c r="G50" s="420"/>
      <c r="H50" s="420"/>
      <c r="I50" s="420"/>
      <c r="J50" s="420"/>
      <c r="K50" s="420"/>
      <c r="L50" s="420"/>
      <c r="M50" s="421"/>
      <c r="N50" s="421"/>
      <c r="O50" s="421"/>
      <c r="P50" s="421"/>
      <c r="Q50" s="422"/>
      <c r="R50" s="422"/>
    </row>
    <row r="51" spans="1:20" ht="30" customHeight="1" x14ac:dyDescent="0.25">
      <c r="A51" s="396" t="s">
        <v>292</v>
      </c>
      <c r="B51" s="423"/>
      <c r="C51" s="423"/>
      <c r="D51" s="423"/>
      <c r="E51" s="423"/>
      <c r="F51" s="424" t="s">
        <v>293</v>
      </c>
      <c r="G51" s="424"/>
      <c r="H51" s="424"/>
      <c r="I51" s="424"/>
      <c r="J51" s="424"/>
      <c r="K51" s="424"/>
      <c r="L51" s="424"/>
      <c r="M51" s="421"/>
      <c r="N51" s="421"/>
      <c r="O51" s="421"/>
      <c r="P51" s="421"/>
      <c r="Q51" s="422"/>
      <c r="R51" s="422"/>
    </row>
    <row r="52" spans="1:20" ht="30" customHeight="1" x14ac:dyDescent="0.25">
      <c r="A52" s="396" t="s">
        <v>294</v>
      </c>
      <c r="B52" s="423"/>
      <c r="C52" s="423"/>
      <c r="D52" s="423"/>
      <c r="E52" s="423"/>
      <c r="F52" s="424" t="s">
        <v>295</v>
      </c>
      <c r="G52" s="424"/>
      <c r="H52" s="424"/>
      <c r="I52" s="424"/>
      <c r="J52" s="424"/>
      <c r="K52" s="424"/>
      <c r="L52" s="424"/>
      <c r="M52" s="421"/>
      <c r="N52" s="421"/>
      <c r="O52" s="421"/>
      <c r="P52" s="421"/>
      <c r="Q52" s="422"/>
      <c r="R52" s="422"/>
    </row>
    <row r="53" spans="1:20" ht="30" customHeight="1" x14ac:dyDescent="0.25">
      <c r="A53" s="396" t="s">
        <v>296</v>
      </c>
      <c r="B53" s="423"/>
      <c r="C53" s="423"/>
      <c r="D53" s="423"/>
      <c r="E53" s="423"/>
      <c r="F53" s="424" t="s">
        <v>297</v>
      </c>
      <c r="G53" s="424"/>
      <c r="H53" s="424"/>
      <c r="I53" s="424"/>
      <c r="J53" s="424"/>
      <c r="K53" s="424"/>
      <c r="L53" s="424"/>
      <c r="M53" s="421"/>
      <c r="N53" s="421"/>
      <c r="O53" s="421"/>
      <c r="P53" s="421"/>
      <c r="Q53" s="422"/>
      <c r="R53" s="422"/>
    </row>
    <row r="54" spans="1:20" ht="30" customHeight="1" x14ac:dyDescent="0.25">
      <c r="A54" s="396" t="s">
        <v>298</v>
      </c>
      <c r="B54" s="423"/>
      <c r="C54" s="423"/>
      <c r="D54" s="423"/>
      <c r="E54" s="423"/>
      <c r="F54" s="424" t="s">
        <v>299</v>
      </c>
      <c r="G54" s="424"/>
      <c r="H54" s="424"/>
      <c r="I54" s="424"/>
      <c r="J54" s="424"/>
      <c r="K54" s="424"/>
      <c r="L54" s="424"/>
      <c r="M54" s="421"/>
      <c r="N54" s="421"/>
      <c r="O54" s="421"/>
      <c r="P54" s="421"/>
      <c r="Q54" s="422"/>
      <c r="R54" s="422"/>
    </row>
    <row r="55" spans="1:20" ht="30" customHeight="1" x14ac:dyDescent="0.25">
      <c r="A55" s="396" t="s">
        <v>300</v>
      </c>
      <c r="B55" s="423"/>
      <c r="C55" s="423"/>
      <c r="D55" s="423"/>
      <c r="E55" s="423"/>
      <c r="F55" s="424" t="s">
        <v>163</v>
      </c>
      <c r="G55" s="424"/>
      <c r="H55" s="424"/>
      <c r="I55" s="424"/>
      <c r="J55" s="424"/>
      <c r="K55" s="424"/>
      <c r="L55" s="424"/>
      <c r="M55" s="421"/>
      <c r="N55" s="421"/>
      <c r="O55" s="421"/>
      <c r="P55" s="421"/>
      <c r="Q55" s="425"/>
      <c r="R55" s="425"/>
      <c r="S55" s="22"/>
      <c r="T55" s="22"/>
    </row>
    <row r="56" spans="1:20" ht="30" customHeight="1" x14ac:dyDescent="0.25">
      <c r="A56" s="396" t="s">
        <v>301</v>
      </c>
      <c r="B56" s="423"/>
      <c r="C56" s="423"/>
      <c r="D56" s="423"/>
      <c r="E56" s="423"/>
      <c r="F56" s="424" t="s">
        <v>302</v>
      </c>
      <c r="G56" s="424"/>
      <c r="H56" s="424"/>
      <c r="I56" s="424"/>
      <c r="J56" s="424"/>
      <c r="K56" s="424"/>
      <c r="L56" s="424"/>
      <c r="M56" s="421"/>
      <c r="N56" s="421"/>
      <c r="O56" s="421"/>
      <c r="P56" s="421"/>
      <c r="Q56" s="422"/>
      <c r="R56" s="422"/>
    </row>
    <row r="57" spans="1:20" ht="30" customHeight="1" x14ac:dyDescent="0.25">
      <c r="A57" s="396" t="s">
        <v>303</v>
      </c>
      <c r="B57" s="408"/>
      <c r="C57" s="408"/>
      <c r="D57" s="408"/>
      <c r="E57" s="408"/>
      <c r="F57" s="409" t="s">
        <v>304</v>
      </c>
      <c r="G57" s="410"/>
      <c r="H57" s="410"/>
      <c r="I57" s="410"/>
      <c r="J57" s="410"/>
      <c r="K57" s="410"/>
      <c r="L57" s="410"/>
      <c r="M57" s="411">
        <f>M44+M45+M48+M49+M50+M51+M52+M53+M54+M55+M56</f>
        <v>0</v>
      </c>
      <c r="N57" s="411"/>
      <c r="O57" s="411"/>
      <c r="P57" s="411"/>
      <c r="Q57" s="412">
        <f>Q44+Q45+Q48+Q49+Q50+Q51+Q52+Q53+Q54+Q55+Q56</f>
        <v>0</v>
      </c>
      <c r="R57" s="419"/>
    </row>
    <row r="58" spans="1:20" ht="44.25" customHeight="1" x14ac:dyDescent="0.25">
      <c r="A58" s="396" t="s">
        <v>305</v>
      </c>
      <c r="B58" s="408"/>
      <c r="C58" s="408"/>
      <c r="D58" s="408"/>
      <c r="E58" s="408"/>
      <c r="F58" s="409" t="s">
        <v>306</v>
      </c>
      <c r="G58" s="420"/>
      <c r="H58" s="420"/>
      <c r="I58" s="420"/>
      <c r="J58" s="420"/>
      <c r="K58" s="420"/>
      <c r="L58" s="420"/>
      <c r="M58" s="421"/>
      <c r="N58" s="421"/>
      <c r="O58" s="421"/>
      <c r="P58" s="421"/>
      <c r="Q58" s="422"/>
      <c r="R58" s="422"/>
      <c r="S58" s="22"/>
      <c r="T58" s="22"/>
    </row>
    <row r="59" spans="1:20" ht="30" customHeight="1" x14ac:dyDescent="0.25">
      <c r="A59" s="396" t="s">
        <v>307</v>
      </c>
      <c r="B59" s="408"/>
      <c r="C59" s="408"/>
      <c r="D59" s="408"/>
      <c r="E59" s="408"/>
      <c r="F59" s="409" t="s">
        <v>308</v>
      </c>
      <c r="G59" s="410"/>
      <c r="H59" s="410"/>
      <c r="I59" s="410"/>
      <c r="J59" s="410"/>
      <c r="K59" s="410"/>
      <c r="L59" s="410"/>
      <c r="M59" s="411">
        <f>M57-M58</f>
        <v>0</v>
      </c>
      <c r="N59" s="411"/>
      <c r="O59" s="411"/>
      <c r="P59" s="411"/>
      <c r="Q59" s="412">
        <f>Q57-Q58</f>
        <v>0</v>
      </c>
      <c r="R59" s="412"/>
    </row>
    <row r="60" spans="1:20" ht="9" customHeight="1" x14ac:dyDescent="0.25">
      <c r="A60" s="413"/>
      <c r="B60" s="414"/>
      <c r="C60" s="414"/>
      <c r="D60" s="414"/>
      <c r="E60" s="414"/>
      <c r="F60" s="415"/>
      <c r="G60" s="415"/>
      <c r="H60" s="415"/>
      <c r="I60" s="415"/>
      <c r="J60" s="415"/>
      <c r="K60" s="415"/>
      <c r="L60" s="415"/>
      <c r="M60" s="415"/>
      <c r="N60" s="415"/>
      <c r="O60" s="415"/>
      <c r="P60" s="415"/>
      <c r="Q60" s="415"/>
      <c r="R60" s="415"/>
    </row>
    <row r="61" spans="1:20" ht="30" customHeight="1" x14ac:dyDescent="0.25">
      <c r="A61" s="416" t="s">
        <v>82</v>
      </c>
      <c r="B61" s="417"/>
      <c r="C61" s="417"/>
      <c r="D61" s="417"/>
      <c r="E61" s="417"/>
      <c r="F61" s="417"/>
      <c r="G61" s="417"/>
      <c r="H61" s="417"/>
      <c r="I61" s="417"/>
      <c r="J61" s="417"/>
      <c r="K61" s="417"/>
      <c r="L61" s="417"/>
      <c r="M61" s="418" t="s">
        <v>164</v>
      </c>
      <c r="N61" s="418"/>
      <c r="O61" s="418"/>
      <c r="P61" s="418"/>
      <c r="Q61" s="418" t="s">
        <v>165</v>
      </c>
      <c r="R61" s="418"/>
    </row>
    <row r="62" spans="1:20" ht="30" customHeight="1" x14ac:dyDescent="0.25">
      <c r="A62" s="403"/>
      <c r="B62" s="397"/>
      <c r="C62" s="397"/>
      <c r="D62" s="397"/>
      <c r="E62" s="397"/>
      <c r="F62" s="397"/>
      <c r="G62" s="397"/>
      <c r="H62" s="397"/>
      <c r="I62" s="397"/>
      <c r="J62" s="397"/>
      <c r="K62" s="397"/>
      <c r="L62" s="397"/>
      <c r="M62" s="122" t="s">
        <v>309</v>
      </c>
      <c r="N62" s="404" t="s">
        <v>166</v>
      </c>
      <c r="O62" s="405"/>
      <c r="P62" s="405"/>
      <c r="Q62" s="122" t="s">
        <v>309</v>
      </c>
      <c r="R62" s="122" t="s">
        <v>166</v>
      </c>
    </row>
    <row r="63" spans="1:20" ht="30" customHeight="1" x14ac:dyDescent="0.25">
      <c r="A63" s="396" t="s">
        <v>310</v>
      </c>
      <c r="B63" s="397"/>
      <c r="C63" s="397"/>
      <c r="D63" s="397"/>
      <c r="E63" s="397"/>
      <c r="F63" s="397"/>
      <c r="G63" s="397"/>
      <c r="H63" s="397"/>
      <c r="I63" s="397"/>
      <c r="J63" s="397"/>
      <c r="K63" s="397"/>
      <c r="L63" s="397"/>
      <c r="M63" s="114"/>
      <c r="N63" s="406"/>
      <c r="O63" s="407"/>
      <c r="P63" s="407"/>
      <c r="Q63" s="114"/>
      <c r="R63" s="114"/>
    </row>
    <row r="64" spans="1:20" ht="30" customHeight="1" x14ac:dyDescent="0.25">
      <c r="A64" s="396" t="s">
        <v>311</v>
      </c>
      <c r="B64" s="397"/>
      <c r="C64" s="397"/>
      <c r="D64" s="397"/>
      <c r="E64" s="397"/>
      <c r="F64" s="397"/>
      <c r="G64" s="397"/>
      <c r="H64" s="397"/>
      <c r="I64" s="397"/>
      <c r="J64" s="397"/>
      <c r="K64" s="397"/>
      <c r="L64" s="397"/>
      <c r="M64" s="114"/>
      <c r="N64" s="406"/>
      <c r="O64" s="407"/>
      <c r="P64" s="407"/>
      <c r="Q64" s="114"/>
      <c r="R64" s="114"/>
    </row>
    <row r="65" spans="1:18" ht="30" customHeight="1" x14ac:dyDescent="0.25">
      <c r="A65" s="396" t="s">
        <v>167</v>
      </c>
      <c r="B65" s="397"/>
      <c r="C65" s="397"/>
      <c r="D65" s="397"/>
      <c r="E65" s="397"/>
      <c r="F65" s="397"/>
      <c r="G65" s="397"/>
      <c r="H65" s="397"/>
      <c r="I65" s="397"/>
      <c r="J65" s="397"/>
      <c r="K65" s="397"/>
      <c r="L65" s="397"/>
      <c r="M65" s="398"/>
      <c r="N65" s="399"/>
      <c r="O65" s="399"/>
      <c r="P65" s="399"/>
      <c r="Q65" s="400"/>
      <c r="R65" s="400"/>
    </row>
    <row r="66" spans="1:18" ht="30" customHeight="1" x14ac:dyDescent="0.25">
      <c r="A66" s="401" t="s">
        <v>168</v>
      </c>
      <c r="B66" s="402"/>
      <c r="C66" s="402"/>
      <c r="D66" s="402"/>
      <c r="E66" s="402"/>
      <c r="F66" s="402"/>
      <c r="G66" s="402"/>
      <c r="H66" s="402"/>
      <c r="I66" s="402"/>
      <c r="J66" s="402"/>
      <c r="K66" s="402"/>
      <c r="L66" s="402"/>
      <c r="M66" s="392"/>
      <c r="N66" s="392"/>
      <c r="O66" s="392"/>
      <c r="P66" s="392"/>
      <c r="Q66" s="393"/>
      <c r="R66" s="393"/>
    </row>
    <row r="67" spans="1:18" ht="30" customHeight="1" x14ac:dyDescent="0.25">
      <c r="A67" s="401" t="s">
        <v>169</v>
      </c>
      <c r="B67" s="402"/>
      <c r="C67" s="402"/>
      <c r="D67" s="402"/>
      <c r="E67" s="402"/>
      <c r="F67" s="402"/>
      <c r="G67" s="402"/>
      <c r="H67" s="402"/>
      <c r="I67" s="402"/>
      <c r="J67" s="402"/>
      <c r="K67" s="402"/>
      <c r="L67" s="402"/>
      <c r="M67" s="392"/>
      <c r="N67" s="392"/>
      <c r="O67" s="392"/>
      <c r="P67" s="392"/>
      <c r="Q67" s="393"/>
      <c r="R67" s="393"/>
    </row>
    <row r="68" spans="1:18" ht="30" customHeight="1" x14ac:dyDescent="0.25">
      <c r="A68" s="390" t="s">
        <v>312</v>
      </c>
      <c r="B68" s="391"/>
      <c r="C68" s="391"/>
      <c r="D68" s="391"/>
      <c r="E68" s="391"/>
      <c r="F68" s="391"/>
      <c r="G68" s="391"/>
      <c r="H68" s="391"/>
      <c r="I68" s="391"/>
      <c r="J68" s="391"/>
      <c r="K68" s="391"/>
      <c r="L68" s="391"/>
      <c r="M68" s="392"/>
      <c r="N68" s="392"/>
      <c r="O68" s="392"/>
      <c r="P68" s="392"/>
      <c r="Q68" s="393"/>
      <c r="R68" s="393"/>
    </row>
    <row r="69" spans="1:18" ht="10.15" customHeight="1" x14ac:dyDescent="0.25">
      <c r="A69" s="373"/>
      <c r="B69" s="374"/>
      <c r="C69" s="374"/>
      <c r="D69" s="374"/>
      <c r="E69" s="374"/>
      <c r="F69" s="374"/>
      <c r="G69" s="374"/>
      <c r="H69" s="374"/>
      <c r="I69" s="374"/>
      <c r="J69" s="374"/>
      <c r="K69" s="374"/>
      <c r="L69" s="374"/>
      <c r="M69" s="374"/>
      <c r="N69" s="374"/>
      <c r="O69" s="374"/>
      <c r="P69" s="374"/>
      <c r="Q69" s="374"/>
      <c r="R69" s="375"/>
    </row>
    <row r="70" spans="1:18" ht="26.45" customHeight="1" x14ac:dyDescent="0.25">
      <c r="A70" s="394">
        <v>44927</v>
      </c>
      <c r="B70" s="395"/>
      <c r="C70" s="395"/>
      <c r="D70" s="395"/>
      <c r="E70" s="395"/>
      <c r="F70" s="395"/>
      <c r="G70" s="395"/>
      <c r="H70" s="395"/>
      <c r="I70" s="395"/>
      <c r="J70" s="395"/>
      <c r="K70" s="395"/>
      <c r="L70" s="395"/>
      <c r="M70" s="395"/>
      <c r="N70" s="395"/>
      <c r="O70" s="395"/>
      <c r="P70" s="395"/>
      <c r="Q70" s="395"/>
      <c r="R70" s="113" t="s">
        <v>313</v>
      </c>
    </row>
    <row r="71" spans="1:18" ht="6.75" customHeight="1" x14ac:dyDescent="0.25">
      <c r="A71" s="24"/>
      <c r="B71" s="24"/>
      <c r="C71" s="24"/>
      <c r="D71" s="24"/>
      <c r="E71" s="25"/>
      <c r="F71" s="25"/>
      <c r="G71" s="25"/>
      <c r="H71" s="25"/>
      <c r="I71" s="25"/>
      <c r="J71" s="25"/>
      <c r="K71" s="25"/>
      <c r="L71" s="25"/>
      <c r="M71" s="26"/>
      <c r="N71" s="26"/>
      <c r="O71" s="26"/>
      <c r="P71" s="26"/>
      <c r="Q71" s="26"/>
      <c r="R71" s="27"/>
    </row>
    <row r="72" spans="1:18" ht="31.5" hidden="1" x14ac:dyDescent="0.25">
      <c r="A72" s="24"/>
      <c r="B72" s="24"/>
      <c r="C72" s="24"/>
      <c r="D72" s="24"/>
      <c r="E72" s="25"/>
      <c r="F72" s="25"/>
      <c r="G72" s="25"/>
      <c r="H72" s="25"/>
      <c r="I72" s="25"/>
      <c r="J72" s="25"/>
      <c r="K72" s="25"/>
      <c r="L72" s="25"/>
      <c r="M72" s="26"/>
      <c r="N72" s="26"/>
      <c r="O72" s="26"/>
      <c r="P72" s="26"/>
      <c r="Q72" s="26"/>
      <c r="R72" s="27"/>
    </row>
    <row r="73" spans="1:18" ht="18" hidden="1" customHeight="1" x14ac:dyDescent="0.25">
      <c r="A73" s="24"/>
      <c r="B73" s="24"/>
      <c r="C73" s="24"/>
      <c r="D73" s="24"/>
      <c r="E73" s="28"/>
      <c r="F73" s="29"/>
      <c r="G73" s="29"/>
      <c r="H73" s="29"/>
      <c r="I73" s="29"/>
      <c r="J73" s="29"/>
      <c r="K73" s="29"/>
      <c r="L73" s="29"/>
      <c r="M73" s="29"/>
      <c r="N73" s="29"/>
      <c r="O73" s="30"/>
      <c r="P73" s="30"/>
      <c r="Q73" s="30"/>
      <c r="R73" s="30"/>
    </row>
    <row r="74" spans="1:18" ht="18" hidden="1" customHeight="1" x14ac:dyDescent="0.25">
      <c r="A74" s="24"/>
      <c r="B74" s="24"/>
      <c r="C74" s="24"/>
      <c r="D74" s="24"/>
      <c r="E74" s="31"/>
      <c r="F74" s="32"/>
      <c r="G74" s="32"/>
      <c r="H74" s="32"/>
      <c r="I74" s="32"/>
      <c r="J74" s="32"/>
      <c r="K74" s="32"/>
      <c r="L74" s="32"/>
      <c r="M74" s="32"/>
      <c r="N74" s="32"/>
      <c r="O74" s="30"/>
      <c r="P74" s="30"/>
      <c r="Q74" s="30"/>
      <c r="R74" s="30"/>
    </row>
    <row r="75" spans="1:18" s="36" customFormat="1" ht="9" hidden="1" customHeight="1" x14ac:dyDescent="0.3">
      <c r="A75" s="24"/>
      <c r="B75" s="24"/>
      <c r="C75" s="24"/>
      <c r="D75" s="24"/>
      <c r="E75" s="33"/>
      <c r="F75" s="34"/>
      <c r="G75" s="34"/>
      <c r="H75" s="34"/>
      <c r="I75" s="35"/>
      <c r="J75" s="35"/>
      <c r="K75" s="35"/>
      <c r="L75" s="35"/>
      <c r="M75" s="35"/>
      <c r="N75" s="35"/>
      <c r="O75" s="35"/>
      <c r="P75" s="35"/>
      <c r="Q75" s="35"/>
      <c r="R75" s="24"/>
    </row>
    <row r="76" spans="1:18" ht="33" hidden="1" customHeight="1" x14ac:dyDescent="0.35">
      <c r="A76" s="24"/>
      <c r="B76" s="24"/>
      <c r="C76" s="24"/>
      <c r="D76" s="24"/>
      <c r="E76" s="37"/>
      <c r="F76" s="27"/>
      <c r="G76" s="38"/>
      <c r="H76" s="38"/>
      <c r="I76" s="39"/>
      <c r="J76" s="40"/>
      <c r="K76" s="40"/>
      <c r="L76" s="40"/>
      <c r="M76" s="40"/>
      <c r="N76" s="40"/>
      <c r="O76" s="40"/>
      <c r="P76" s="40"/>
      <c r="Q76" s="40"/>
      <c r="R76" s="41"/>
    </row>
    <row r="77" spans="1:18" ht="18.75" hidden="1" customHeight="1" x14ac:dyDescent="0.25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3"/>
      <c r="Q77" s="43"/>
      <c r="R77" s="43"/>
    </row>
    <row r="78" spans="1:18" ht="30" hidden="1" customHeight="1" x14ac:dyDescent="0.25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5"/>
      <c r="N78" s="45"/>
      <c r="O78" s="45"/>
      <c r="P78" s="46"/>
      <c r="Q78" s="46"/>
      <c r="R78" s="46"/>
    </row>
    <row r="79" spans="1:18" ht="30" hidden="1" customHeight="1" x14ac:dyDescent="0.25">
      <c r="A79" s="4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8" ht="30" hidden="1" customHeight="1" x14ac:dyDescent="0.25">
      <c r="A80" s="47"/>
      <c r="B80" s="48"/>
      <c r="C80" s="49"/>
      <c r="D80" s="50"/>
      <c r="E80" s="51"/>
      <c r="F80" s="51"/>
      <c r="G80" s="51"/>
      <c r="H80" s="51"/>
      <c r="I80" s="52"/>
      <c r="J80" s="53"/>
      <c r="K80" s="53"/>
      <c r="L80" s="53"/>
      <c r="M80" s="54"/>
      <c r="N80" s="55"/>
      <c r="O80" s="55"/>
      <c r="P80" s="55"/>
      <c r="Q80" s="55"/>
      <c r="R80" s="55"/>
    </row>
    <row r="81" spans="1:18" ht="30" hidden="1" customHeight="1" x14ac:dyDescent="0.25">
      <c r="A81" s="56"/>
      <c r="B81" s="49"/>
      <c r="C81" s="49"/>
      <c r="D81" s="51"/>
      <c r="E81" s="51"/>
      <c r="F81" s="51"/>
      <c r="G81" s="51"/>
      <c r="H81" s="51"/>
      <c r="I81" s="53"/>
      <c r="J81" s="53"/>
      <c r="K81" s="53"/>
      <c r="L81" s="53"/>
      <c r="M81" s="54"/>
      <c r="N81" s="51"/>
      <c r="O81" s="51"/>
      <c r="P81" s="51"/>
      <c r="Q81" s="57"/>
      <c r="R81" s="51"/>
    </row>
    <row r="82" spans="1:18" ht="30" hidden="1" customHeight="1" x14ac:dyDescent="0.25">
      <c r="A82" s="58"/>
      <c r="B82" s="51"/>
      <c r="C82" s="51"/>
      <c r="D82" s="59"/>
      <c r="E82" s="59"/>
      <c r="F82" s="59"/>
      <c r="G82" s="59"/>
      <c r="H82" s="59"/>
      <c r="I82" s="60"/>
      <c r="J82" s="60"/>
      <c r="K82" s="60"/>
      <c r="L82" s="60"/>
      <c r="M82" s="61"/>
      <c r="N82" s="24"/>
      <c r="O82" s="24"/>
      <c r="P82" s="24"/>
      <c r="Q82" s="62"/>
      <c r="R82" s="63"/>
    </row>
    <row r="83" spans="1:18" ht="30" hidden="1" customHeight="1" x14ac:dyDescent="0.25">
      <c r="A83" s="58"/>
      <c r="B83" s="51"/>
      <c r="C83" s="51"/>
      <c r="D83" s="27"/>
      <c r="E83" s="27"/>
      <c r="F83" s="27"/>
      <c r="G83" s="27"/>
      <c r="H83" s="27"/>
      <c r="I83" s="51"/>
      <c r="J83" s="51"/>
      <c r="K83" s="51"/>
      <c r="L83" s="51"/>
      <c r="M83" s="64"/>
      <c r="N83" s="65"/>
      <c r="O83" s="65"/>
      <c r="P83" s="65"/>
      <c r="Q83" s="66"/>
      <c r="R83" s="65"/>
    </row>
    <row r="84" spans="1:18" ht="30" hidden="1" customHeight="1" x14ac:dyDescent="0.25">
      <c r="A84" s="58"/>
      <c r="B84" s="51"/>
      <c r="C84" s="51"/>
      <c r="D84" s="27"/>
      <c r="E84" s="27"/>
      <c r="F84" s="27"/>
      <c r="G84" s="27"/>
      <c r="H84" s="27"/>
      <c r="I84" s="51"/>
      <c r="J84" s="51"/>
      <c r="K84" s="51"/>
      <c r="L84" s="51"/>
      <c r="M84" s="64"/>
      <c r="N84" s="65"/>
      <c r="O84" s="65"/>
      <c r="P84" s="65"/>
      <c r="Q84" s="66"/>
      <c r="R84" s="65"/>
    </row>
    <row r="85" spans="1:18" ht="30" hidden="1" customHeight="1" x14ac:dyDescent="0.25">
      <c r="A85" s="58"/>
      <c r="B85" s="51"/>
      <c r="C85" s="51"/>
      <c r="D85" s="27"/>
      <c r="E85" s="27"/>
      <c r="F85" s="27"/>
      <c r="G85" s="27"/>
      <c r="H85" s="27"/>
      <c r="I85" s="51"/>
      <c r="J85" s="51"/>
      <c r="K85" s="51"/>
      <c r="L85" s="51"/>
      <c r="M85" s="64"/>
      <c r="N85" s="65"/>
      <c r="O85" s="65"/>
      <c r="P85" s="65"/>
      <c r="Q85" s="66"/>
      <c r="R85" s="65"/>
    </row>
    <row r="86" spans="1:18" ht="30" hidden="1" customHeight="1" x14ac:dyDescent="0.25">
      <c r="A86" s="58"/>
      <c r="B86" s="51"/>
      <c r="C86" s="51"/>
      <c r="D86" s="67"/>
      <c r="E86" s="67"/>
      <c r="F86" s="67"/>
      <c r="G86" s="67"/>
      <c r="H86" s="67"/>
      <c r="I86" s="51"/>
      <c r="J86" s="51"/>
      <c r="K86" s="51"/>
      <c r="L86" s="51"/>
      <c r="M86" s="64"/>
      <c r="N86" s="65"/>
      <c r="O86" s="65"/>
      <c r="P86" s="65"/>
      <c r="Q86" s="66"/>
      <c r="R86" s="65"/>
    </row>
    <row r="87" spans="1:18" ht="30.75" hidden="1" customHeight="1" x14ac:dyDescent="0.25">
      <c r="A87" s="58"/>
      <c r="B87" s="51"/>
      <c r="C87" s="51"/>
      <c r="D87" s="27"/>
      <c r="E87" s="27"/>
      <c r="F87" s="27"/>
      <c r="G87" s="27"/>
      <c r="H87" s="27"/>
      <c r="I87" s="51"/>
      <c r="J87" s="51"/>
      <c r="K87" s="51"/>
      <c r="L87" s="51"/>
      <c r="M87" s="64"/>
      <c r="N87" s="65"/>
      <c r="O87" s="65"/>
      <c r="P87" s="65"/>
      <c r="Q87" s="66"/>
      <c r="R87" s="65"/>
    </row>
    <row r="88" spans="1:18" ht="30" hidden="1" customHeight="1" x14ac:dyDescent="0.25">
      <c r="A88" s="58"/>
      <c r="B88" s="51"/>
      <c r="C88" s="51"/>
      <c r="D88" s="27"/>
      <c r="E88" s="27"/>
      <c r="F88" s="27"/>
      <c r="G88" s="27"/>
      <c r="H88" s="27"/>
      <c r="I88" s="51"/>
      <c r="J88" s="51"/>
      <c r="K88" s="51"/>
      <c r="L88" s="51"/>
      <c r="M88" s="64"/>
      <c r="N88" s="65"/>
      <c r="O88" s="65"/>
      <c r="P88" s="65"/>
      <c r="Q88" s="66"/>
      <c r="R88" s="65"/>
    </row>
    <row r="89" spans="1:18" ht="30" hidden="1" customHeight="1" x14ac:dyDescent="0.25">
      <c r="A89" s="58"/>
      <c r="B89" s="51"/>
      <c r="C89" s="51"/>
      <c r="D89" s="27"/>
      <c r="E89" s="27"/>
      <c r="F89" s="27"/>
      <c r="G89" s="27"/>
      <c r="H89" s="27"/>
      <c r="I89" s="51"/>
      <c r="J89" s="51"/>
      <c r="K89" s="51"/>
      <c r="L89" s="51"/>
      <c r="M89" s="64"/>
      <c r="N89" s="65"/>
      <c r="O89" s="65"/>
      <c r="P89" s="65"/>
      <c r="Q89" s="66"/>
      <c r="R89" s="65"/>
    </row>
    <row r="90" spans="1:18" ht="30" hidden="1" customHeight="1" x14ac:dyDescent="0.25">
      <c r="A90" s="58"/>
      <c r="B90" s="51"/>
      <c r="C90" s="51"/>
      <c r="D90" s="27"/>
      <c r="E90" s="27"/>
      <c r="F90" s="27"/>
      <c r="G90" s="27"/>
      <c r="H90" s="27"/>
      <c r="I90" s="51"/>
      <c r="J90" s="51"/>
      <c r="K90" s="51"/>
      <c r="L90" s="51"/>
      <c r="M90" s="64"/>
      <c r="N90" s="65"/>
      <c r="O90" s="65"/>
      <c r="P90" s="65"/>
      <c r="Q90" s="66"/>
      <c r="R90" s="65"/>
    </row>
    <row r="91" spans="1:18" ht="30" hidden="1" customHeight="1" x14ac:dyDescent="0.25">
      <c r="A91" s="58"/>
      <c r="B91" s="51"/>
      <c r="C91" s="51"/>
      <c r="D91" s="27"/>
      <c r="E91" s="27"/>
      <c r="F91" s="27"/>
      <c r="G91" s="27"/>
      <c r="H91" s="27"/>
      <c r="I91" s="51"/>
      <c r="J91" s="51"/>
      <c r="K91" s="51"/>
      <c r="L91" s="51"/>
      <c r="M91" s="64"/>
      <c r="N91" s="65"/>
      <c r="O91" s="65"/>
      <c r="P91" s="65"/>
      <c r="Q91" s="66"/>
      <c r="R91" s="65"/>
    </row>
    <row r="92" spans="1:18" ht="30" hidden="1" customHeight="1" x14ac:dyDescent="0.25">
      <c r="A92" s="58"/>
      <c r="B92" s="51"/>
      <c r="C92" s="51"/>
      <c r="D92" s="68"/>
      <c r="E92" s="68"/>
      <c r="F92" s="68"/>
      <c r="G92" s="68"/>
      <c r="H92" s="68"/>
      <c r="I92" s="51"/>
      <c r="J92" s="51"/>
      <c r="K92" s="51"/>
      <c r="L92" s="51"/>
      <c r="M92" s="64"/>
      <c r="N92" s="65"/>
      <c r="O92" s="65"/>
      <c r="P92" s="65"/>
      <c r="Q92" s="66"/>
      <c r="R92" s="65"/>
    </row>
    <row r="93" spans="1:18" ht="30" hidden="1" customHeight="1" x14ac:dyDescent="0.25">
      <c r="A93" s="58"/>
      <c r="B93" s="51"/>
      <c r="C93" s="51"/>
      <c r="D93" s="59"/>
      <c r="E93" s="59"/>
      <c r="F93" s="59"/>
      <c r="G93" s="59"/>
      <c r="H93" s="59"/>
      <c r="I93" s="51"/>
      <c r="J93" s="51"/>
      <c r="K93" s="51"/>
      <c r="L93" s="51"/>
      <c r="M93" s="61"/>
      <c r="N93" s="24"/>
      <c r="O93" s="24"/>
      <c r="P93" s="24"/>
      <c r="Q93" s="62"/>
      <c r="R93" s="63"/>
    </row>
    <row r="94" spans="1:18" ht="30" hidden="1" customHeight="1" x14ac:dyDescent="0.25">
      <c r="A94" s="58"/>
      <c r="B94" s="51"/>
      <c r="C94" s="51"/>
      <c r="D94" s="27"/>
      <c r="E94" s="27"/>
      <c r="F94" s="27"/>
      <c r="G94" s="27"/>
      <c r="H94" s="27"/>
      <c r="I94" s="51"/>
      <c r="J94" s="51"/>
      <c r="K94" s="51"/>
      <c r="L94" s="51"/>
      <c r="M94" s="64"/>
      <c r="N94" s="65"/>
      <c r="O94" s="65"/>
      <c r="P94" s="65"/>
      <c r="Q94" s="66"/>
      <c r="R94" s="65"/>
    </row>
    <row r="95" spans="1:18" ht="30.75" hidden="1" customHeight="1" x14ac:dyDescent="0.25">
      <c r="A95" s="58"/>
      <c r="B95" s="51"/>
      <c r="C95" s="51"/>
      <c r="D95" s="27"/>
      <c r="E95" s="27"/>
      <c r="F95" s="27"/>
      <c r="G95" s="27"/>
      <c r="H95" s="27"/>
      <c r="I95" s="51"/>
      <c r="J95" s="51"/>
      <c r="K95" s="51"/>
      <c r="L95" s="51"/>
      <c r="M95" s="64"/>
      <c r="N95" s="65"/>
      <c r="O95" s="65"/>
      <c r="P95" s="65"/>
      <c r="Q95" s="66"/>
      <c r="R95" s="65"/>
    </row>
    <row r="96" spans="1:18" ht="30" hidden="1" customHeight="1" x14ac:dyDescent="0.25">
      <c r="A96" s="58"/>
      <c r="B96" s="51"/>
      <c r="C96" s="51"/>
      <c r="D96" s="27"/>
      <c r="E96" s="27"/>
      <c r="F96" s="27"/>
      <c r="G96" s="27"/>
      <c r="H96" s="27"/>
      <c r="I96" s="51"/>
      <c r="J96" s="51"/>
      <c r="K96" s="51"/>
      <c r="L96" s="51"/>
      <c r="M96" s="64"/>
      <c r="N96" s="65"/>
      <c r="O96" s="65"/>
      <c r="P96" s="65"/>
      <c r="Q96" s="66"/>
      <c r="R96" s="65"/>
    </row>
    <row r="97" spans="1:18" ht="30" hidden="1" customHeight="1" x14ac:dyDescent="0.25">
      <c r="A97" s="58"/>
      <c r="B97" s="51"/>
      <c r="C97" s="51"/>
      <c r="D97" s="27"/>
      <c r="E97" s="27"/>
      <c r="F97" s="27"/>
      <c r="G97" s="27"/>
      <c r="H97" s="27"/>
      <c r="I97" s="51"/>
      <c r="J97" s="51"/>
      <c r="K97" s="51"/>
      <c r="L97" s="51"/>
      <c r="M97" s="64"/>
      <c r="N97" s="65"/>
      <c r="O97" s="65"/>
      <c r="P97" s="65"/>
      <c r="Q97" s="66"/>
      <c r="R97" s="65"/>
    </row>
    <row r="98" spans="1:18" ht="30" hidden="1" customHeight="1" x14ac:dyDescent="0.25">
      <c r="A98" s="58"/>
      <c r="B98" s="51"/>
      <c r="C98" s="51"/>
      <c r="D98" s="27"/>
      <c r="E98" s="27"/>
      <c r="F98" s="27"/>
      <c r="G98" s="27"/>
      <c r="H98" s="27"/>
      <c r="I98" s="51"/>
      <c r="J98" s="51"/>
      <c r="K98" s="51"/>
      <c r="L98" s="51"/>
      <c r="M98" s="64"/>
      <c r="N98" s="65"/>
      <c r="O98" s="65"/>
      <c r="P98" s="65"/>
      <c r="Q98" s="66"/>
      <c r="R98" s="65"/>
    </row>
    <row r="99" spans="1:18" ht="30" hidden="1" customHeight="1" x14ac:dyDescent="0.25">
      <c r="A99" s="58"/>
      <c r="B99" s="51"/>
      <c r="C99" s="51"/>
      <c r="D99" s="27"/>
      <c r="E99" s="27"/>
      <c r="F99" s="27"/>
      <c r="G99" s="27"/>
      <c r="H99" s="27"/>
      <c r="I99" s="51"/>
      <c r="J99" s="51"/>
      <c r="K99" s="51"/>
      <c r="L99" s="51"/>
      <c r="M99" s="64"/>
      <c r="N99" s="65"/>
      <c r="O99" s="65"/>
      <c r="P99" s="65"/>
      <c r="Q99" s="66"/>
      <c r="R99" s="65"/>
    </row>
    <row r="100" spans="1:18" ht="30" hidden="1" customHeight="1" x14ac:dyDescent="0.25">
      <c r="A100" s="58"/>
      <c r="B100" s="51"/>
      <c r="C100" s="51"/>
      <c r="D100" s="27"/>
      <c r="E100" s="27"/>
      <c r="F100" s="27"/>
      <c r="G100" s="27"/>
      <c r="H100" s="27"/>
      <c r="I100" s="51"/>
      <c r="J100" s="51"/>
      <c r="K100" s="51"/>
      <c r="L100" s="51"/>
      <c r="M100" s="64"/>
      <c r="N100" s="65"/>
      <c r="O100" s="65"/>
      <c r="P100" s="65"/>
      <c r="Q100" s="66"/>
      <c r="R100" s="65"/>
    </row>
    <row r="101" spans="1:18" ht="30" hidden="1" customHeight="1" x14ac:dyDescent="0.25">
      <c r="A101" s="58"/>
      <c r="B101" s="51"/>
      <c r="C101" s="51"/>
      <c r="D101" s="27"/>
      <c r="E101" s="27"/>
      <c r="F101" s="27"/>
      <c r="G101" s="27"/>
      <c r="H101" s="27"/>
      <c r="I101" s="51"/>
      <c r="J101" s="51"/>
      <c r="K101" s="51"/>
      <c r="L101" s="51"/>
      <c r="M101" s="64"/>
      <c r="N101" s="65"/>
      <c r="O101" s="65"/>
      <c r="P101" s="65"/>
      <c r="Q101" s="66"/>
      <c r="R101" s="65"/>
    </row>
    <row r="102" spans="1:18" ht="30" hidden="1" customHeight="1" x14ac:dyDescent="0.25">
      <c r="A102" s="58"/>
      <c r="B102" s="51"/>
      <c r="C102" s="51"/>
      <c r="D102" s="27"/>
      <c r="E102" s="27"/>
      <c r="F102" s="27"/>
      <c r="G102" s="27"/>
      <c r="H102" s="27"/>
      <c r="I102" s="51"/>
      <c r="J102" s="51"/>
      <c r="K102" s="51"/>
      <c r="L102" s="51"/>
      <c r="M102" s="64"/>
      <c r="N102" s="65"/>
      <c r="O102" s="65"/>
      <c r="P102" s="65"/>
      <c r="Q102" s="66"/>
      <c r="R102" s="65"/>
    </row>
    <row r="103" spans="1:18" ht="30" hidden="1" customHeight="1" x14ac:dyDescent="0.25">
      <c r="A103" s="58"/>
      <c r="B103" s="51"/>
      <c r="C103" s="51"/>
      <c r="D103" s="27"/>
      <c r="E103" s="27"/>
      <c r="F103" s="27"/>
      <c r="G103" s="27"/>
      <c r="H103" s="27"/>
      <c r="I103" s="51"/>
      <c r="J103" s="51"/>
      <c r="K103" s="51"/>
      <c r="L103" s="51"/>
      <c r="M103" s="64"/>
      <c r="N103" s="65"/>
      <c r="O103" s="65"/>
      <c r="P103" s="65"/>
      <c r="Q103" s="66"/>
      <c r="R103" s="65"/>
    </row>
    <row r="104" spans="1:18" ht="30" hidden="1" customHeight="1" x14ac:dyDescent="0.25">
      <c r="A104" s="58"/>
      <c r="B104" s="51"/>
      <c r="C104" s="51"/>
      <c r="D104" s="67"/>
      <c r="E104" s="67"/>
      <c r="F104" s="67"/>
      <c r="G104" s="67"/>
      <c r="H104" s="67"/>
      <c r="I104" s="51"/>
      <c r="J104" s="51"/>
      <c r="K104" s="51"/>
      <c r="L104" s="51"/>
      <c r="M104" s="64"/>
      <c r="N104" s="65"/>
      <c r="O104" s="65"/>
      <c r="P104" s="65"/>
      <c r="Q104" s="66"/>
      <c r="R104" s="65"/>
    </row>
    <row r="105" spans="1:18" ht="15" hidden="1" customHeight="1" x14ac:dyDescent="0.25">
      <c r="A105" s="58"/>
      <c r="B105" s="51"/>
      <c r="C105" s="51"/>
      <c r="D105" s="27"/>
      <c r="E105" s="27"/>
      <c r="F105" s="27"/>
      <c r="G105" s="27"/>
      <c r="H105" s="27"/>
      <c r="I105" s="51"/>
      <c r="J105" s="51"/>
      <c r="K105" s="51"/>
      <c r="L105" s="51"/>
      <c r="M105" s="64"/>
      <c r="N105" s="65"/>
      <c r="O105" s="65"/>
      <c r="P105" s="65"/>
      <c r="Q105" s="66"/>
      <c r="R105" s="65"/>
    </row>
    <row r="106" spans="1:18" ht="30" hidden="1" customHeight="1" x14ac:dyDescent="0.25">
      <c r="A106" s="58"/>
      <c r="B106" s="51"/>
      <c r="C106" s="51"/>
      <c r="D106" s="27"/>
      <c r="E106" s="27"/>
      <c r="F106" s="27"/>
      <c r="G106" s="27"/>
      <c r="H106" s="27"/>
      <c r="I106" s="51"/>
      <c r="J106" s="51"/>
      <c r="K106" s="51"/>
      <c r="L106" s="51"/>
      <c r="M106" s="64"/>
      <c r="N106" s="65"/>
      <c r="O106" s="65"/>
      <c r="P106" s="65"/>
      <c r="Q106" s="66"/>
      <c r="R106" s="65"/>
    </row>
    <row r="107" spans="1:18" ht="15.75" hidden="1" customHeight="1" x14ac:dyDescent="0.25">
      <c r="A107" s="58"/>
      <c r="B107" s="51"/>
      <c r="C107" s="51"/>
      <c r="D107" s="27"/>
      <c r="E107" s="27"/>
      <c r="F107" s="27"/>
      <c r="G107" s="27"/>
      <c r="H107" s="27"/>
      <c r="I107" s="51"/>
      <c r="J107" s="51"/>
      <c r="K107" s="51"/>
      <c r="L107" s="51"/>
      <c r="M107" s="64"/>
      <c r="N107" s="65"/>
      <c r="O107" s="65"/>
      <c r="P107" s="65"/>
      <c r="Q107" s="66"/>
      <c r="R107" s="65"/>
    </row>
    <row r="108" spans="1:18" ht="15" hidden="1" customHeight="1" x14ac:dyDescent="0.25">
      <c r="A108" s="58"/>
      <c r="B108" s="51"/>
      <c r="C108" s="51"/>
      <c r="D108" s="68"/>
      <c r="E108" s="68"/>
      <c r="F108" s="68"/>
      <c r="G108" s="68"/>
      <c r="H108" s="68"/>
      <c r="I108" s="51"/>
      <c r="J108" s="51"/>
      <c r="K108" s="51"/>
      <c r="L108" s="51"/>
      <c r="M108" s="64"/>
      <c r="N108" s="65"/>
      <c r="O108" s="65"/>
      <c r="P108" s="65"/>
      <c r="Q108" s="66"/>
      <c r="R108" s="65"/>
    </row>
    <row r="109" spans="1:18" ht="23.25" hidden="1" customHeight="1" x14ac:dyDescent="0.25">
      <c r="A109" s="69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</row>
    <row r="110" spans="1:18" ht="15" hidden="1" customHeight="1" x14ac:dyDescent="0.25">
      <c r="A110" s="71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71"/>
    </row>
    <row r="111" spans="1:18" ht="15" hidden="1" customHeight="1" x14ac:dyDescent="0.25">
      <c r="A111" s="24"/>
      <c r="B111" s="24"/>
      <c r="C111" s="24"/>
      <c r="D111" s="24"/>
      <c r="E111" s="25"/>
      <c r="F111" s="25"/>
      <c r="G111" s="25"/>
      <c r="H111" s="25"/>
      <c r="I111" s="25"/>
      <c r="J111" s="25"/>
      <c r="K111" s="25"/>
      <c r="L111" s="25"/>
      <c r="M111" s="26"/>
      <c r="N111" s="26"/>
      <c r="O111" s="26"/>
      <c r="P111" s="26"/>
      <c r="Q111" s="26"/>
      <c r="R111" s="27"/>
    </row>
    <row r="112" spans="1:18" ht="31.5" hidden="1" customHeight="1" x14ac:dyDescent="0.25">
      <c r="A112" s="24"/>
      <c r="B112" s="24"/>
      <c r="C112" s="24"/>
      <c r="D112" s="24"/>
      <c r="E112" s="25"/>
      <c r="F112" s="25"/>
      <c r="G112" s="25"/>
      <c r="H112" s="25"/>
      <c r="I112" s="25"/>
      <c r="J112" s="25"/>
      <c r="K112" s="25"/>
      <c r="L112" s="25"/>
      <c r="M112" s="26"/>
      <c r="N112" s="26"/>
      <c r="O112" s="26"/>
      <c r="P112" s="26"/>
      <c r="Q112" s="26"/>
      <c r="R112" s="27"/>
    </row>
    <row r="113" spans="1:18" ht="23.25" hidden="1" customHeight="1" x14ac:dyDescent="0.25">
      <c r="A113" s="24"/>
      <c r="B113" s="24"/>
      <c r="C113" s="24"/>
      <c r="D113" s="24"/>
      <c r="E113" s="28"/>
      <c r="F113" s="29"/>
      <c r="G113" s="29"/>
      <c r="H113" s="29"/>
      <c r="I113" s="29"/>
      <c r="J113" s="29"/>
      <c r="K113" s="29"/>
      <c r="L113" s="29"/>
      <c r="M113" s="29"/>
      <c r="N113" s="29"/>
      <c r="O113" s="30"/>
      <c r="P113" s="30"/>
      <c r="Q113" s="30"/>
      <c r="R113" s="30"/>
    </row>
    <row r="114" spans="1:18" ht="18" hidden="1" customHeight="1" x14ac:dyDescent="0.25">
      <c r="A114" s="24"/>
      <c r="B114" s="24"/>
      <c r="C114" s="24"/>
      <c r="D114" s="24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30"/>
      <c r="P114" s="30"/>
      <c r="Q114" s="30"/>
      <c r="R114" s="30"/>
    </row>
    <row r="115" spans="1:18" ht="18" hidden="1" customHeight="1" x14ac:dyDescent="0.25">
      <c r="A115" s="24"/>
      <c r="B115" s="24"/>
      <c r="C115" s="24"/>
      <c r="D115" s="24"/>
      <c r="E115" s="31"/>
      <c r="F115" s="32"/>
      <c r="G115" s="32"/>
      <c r="H115" s="32"/>
      <c r="I115" s="32"/>
      <c r="J115" s="32"/>
      <c r="K115" s="32"/>
      <c r="L115" s="32"/>
      <c r="M115" s="32"/>
      <c r="N115" s="32"/>
      <c r="O115" s="30"/>
      <c r="P115" s="30"/>
      <c r="Q115" s="30"/>
      <c r="R115" s="30"/>
    </row>
    <row r="116" spans="1:18" s="36" customFormat="1" ht="9" hidden="1" customHeight="1" x14ac:dyDescent="0.3">
      <c r="A116" s="24"/>
      <c r="B116" s="24"/>
      <c r="C116" s="24"/>
      <c r="D116" s="24"/>
      <c r="E116" s="33"/>
      <c r="F116" s="34"/>
      <c r="G116" s="34"/>
      <c r="H116" s="34"/>
      <c r="I116" s="35"/>
      <c r="J116" s="35"/>
      <c r="K116" s="35"/>
      <c r="L116" s="35"/>
      <c r="M116" s="35"/>
      <c r="N116" s="35"/>
      <c r="O116" s="35"/>
      <c r="P116" s="35"/>
      <c r="Q116" s="35"/>
      <c r="R116" s="24"/>
    </row>
    <row r="117" spans="1:18" ht="33" hidden="1" customHeight="1" x14ac:dyDescent="0.35">
      <c r="A117" s="24"/>
      <c r="B117" s="24"/>
      <c r="C117" s="24"/>
      <c r="D117" s="24"/>
      <c r="E117" s="37"/>
      <c r="F117" s="27"/>
      <c r="G117" s="38"/>
      <c r="H117" s="38"/>
      <c r="I117" s="39"/>
      <c r="J117" s="40"/>
      <c r="K117" s="40"/>
      <c r="L117" s="40"/>
      <c r="M117" s="40"/>
      <c r="N117" s="40"/>
      <c r="O117" s="40"/>
      <c r="P117" s="40"/>
      <c r="Q117" s="40"/>
      <c r="R117" s="41"/>
    </row>
    <row r="118" spans="1:18" ht="18.75" hidden="1" customHeight="1" x14ac:dyDescent="0.25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3"/>
      <c r="Q118" s="43"/>
      <c r="R118" s="43"/>
    </row>
    <row r="119" spans="1:18" ht="30.75" hidden="1" customHeight="1" x14ac:dyDescent="0.25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5"/>
      <c r="N119" s="45"/>
      <c r="O119" s="45"/>
      <c r="P119" s="46"/>
      <c r="Q119" s="46"/>
      <c r="R119" s="46"/>
    </row>
    <row r="120" spans="1:18" ht="30" hidden="1" customHeight="1" x14ac:dyDescent="0.25">
      <c r="A120" s="4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</row>
    <row r="121" spans="1:18" ht="30" hidden="1" customHeight="1" x14ac:dyDescent="0.25">
      <c r="A121" s="47"/>
      <c r="B121" s="48"/>
      <c r="C121" s="49"/>
      <c r="D121" s="50"/>
      <c r="E121" s="51"/>
      <c r="F121" s="51"/>
      <c r="G121" s="51"/>
      <c r="H121" s="51"/>
      <c r="I121" s="52"/>
      <c r="J121" s="53"/>
      <c r="K121" s="53"/>
      <c r="L121" s="53"/>
      <c r="M121" s="54"/>
      <c r="N121" s="55"/>
      <c r="O121" s="55"/>
      <c r="P121" s="55"/>
      <c r="Q121" s="55"/>
      <c r="R121" s="55"/>
    </row>
    <row r="122" spans="1:18" ht="30" hidden="1" customHeight="1" x14ac:dyDescent="0.25">
      <c r="A122" s="56"/>
      <c r="B122" s="49"/>
      <c r="C122" s="49"/>
      <c r="D122" s="51"/>
      <c r="E122" s="51"/>
      <c r="F122" s="51"/>
      <c r="G122" s="51"/>
      <c r="H122" s="51"/>
      <c r="I122" s="53"/>
      <c r="J122" s="53"/>
      <c r="K122" s="53"/>
      <c r="L122" s="53"/>
      <c r="M122" s="54"/>
      <c r="N122" s="51"/>
      <c r="O122" s="51"/>
      <c r="P122" s="51"/>
      <c r="Q122" s="57"/>
      <c r="R122" s="51"/>
    </row>
    <row r="123" spans="1:18" ht="30" hidden="1" customHeight="1" x14ac:dyDescent="0.25">
      <c r="A123" s="58"/>
      <c r="B123" s="51"/>
      <c r="C123" s="51"/>
      <c r="D123" s="59"/>
      <c r="E123" s="59"/>
      <c r="F123" s="59"/>
      <c r="G123" s="59"/>
      <c r="H123" s="59"/>
      <c r="I123" s="51"/>
      <c r="J123" s="51"/>
      <c r="K123" s="51"/>
      <c r="L123" s="51"/>
      <c r="M123" s="61"/>
      <c r="N123" s="24"/>
      <c r="O123" s="24"/>
      <c r="P123" s="24"/>
      <c r="Q123" s="62"/>
      <c r="R123" s="63"/>
    </row>
    <row r="124" spans="1:18" ht="30" hidden="1" customHeight="1" x14ac:dyDescent="0.25">
      <c r="A124" s="58"/>
      <c r="B124" s="51"/>
      <c r="C124" s="51"/>
      <c r="D124" s="27"/>
      <c r="E124" s="27"/>
      <c r="F124" s="27"/>
      <c r="G124" s="27"/>
      <c r="H124" s="27"/>
      <c r="I124" s="51"/>
      <c r="J124" s="51"/>
      <c r="K124" s="51"/>
      <c r="L124" s="51"/>
      <c r="M124" s="64"/>
      <c r="N124" s="65"/>
      <c r="O124" s="65"/>
      <c r="P124" s="65"/>
      <c r="Q124" s="66"/>
      <c r="R124" s="65"/>
    </row>
    <row r="125" spans="1:18" ht="30" hidden="1" customHeight="1" x14ac:dyDescent="0.25">
      <c r="A125" s="58"/>
      <c r="B125" s="51"/>
      <c r="C125" s="51"/>
      <c r="D125" s="27"/>
      <c r="E125" s="27"/>
      <c r="F125" s="27"/>
      <c r="G125" s="27"/>
      <c r="H125" s="27"/>
      <c r="I125" s="51"/>
      <c r="J125" s="51"/>
      <c r="K125" s="51"/>
      <c r="L125" s="51"/>
      <c r="M125" s="64"/>
      <c r="N125" s="65"/>
      <c r="O125" s="65"/>
      <c r="P125" s="65"/>
      <c r="Q125" s="66"/>
      <c r="R125" s="65"/>
    </row>
    <row r="126" spans="1:18" ht="30" hidden="1" customHeight="1" x14ac:dyDescent="0.25">
      <c r="A126" s="58"/>
      <c r="B126" s="51"/>
      <c r="C126" s="51"/>
      <c r="D126" s="27"/>
      <c r="E126" s="27"/>
      <c r="F126" s="27"/>
      <c r="G126" s="27"/>
      <c r="H126" s="27"/>
      <c r="I126" s="51"/>
      <c r="J126" s="51"/>
      <c r="K126" s="51"/>
      <c r="L126" s="51"/>
      <c r="M126" s="64"/>
      <c r="N126" s="65"/>
      <c r="O126" s="65"/>
      <c r="P126" s="65"/>
      <c r="Q126" s="66"/>
      <c r="R126" s="65"/>
    </row>
    <row r="127" spans="1:18" ht="30" hidden="1" customHeight="1" x14ac:dyDescent="0.25">
      <c r="A127" s="58"/>
      <c r="B127" s="51"/>
      <c r="C127" s="51"/>
      <c r="D127" s="67"/>
      <c r="E127" s="67"/>
      <c r="F127" s="67"/>
      <c r="G127" s="67"/>
      <c r="H127" s="67"/>
      <c r="I127" s="51"/>
      <c r="J127" s="51"/>
      <c r="K127" s="51"/>
      <c r="L127" s="51"/>
      <c r="M127" s="64"/>
      <c r="N127" s="65"/>
      <c r="O127" s="65"/>
      <c r="P127" s="65"/>
      <c r="Q127" s="66"/>
      <c r="R127" s="65"/>
    </row>
    <row r="128" spans="1:18" ht="30" hidden="1" customHeight="1" x14ac:dyDescent="0.25">
      <c r="A128" s="58"/>
      <c r="B128" s="51"/>
      <c r="C128" s="51"/>
      <c r="D128" s="27"/>
      <c r="E128" s="27"/>
      <c r="F128" s="27"/>
      <c r="G128" s="27"/>
      <c r="H128" s="27"/>
      <c r="I128" s="51"/>
      <c r="J128" s="51"/>
      <c r="K128" s="51"/>
      <c r="L128" s="51"/>
      <c r="M128" s="64"/>
      <c r="N128" s="65"/>
      <c r="O128" s="65"/>
      <c r="P128" s="65"/>
      <c r="Q128" s="66"/>
      <c r="R128" s="65"/>
    </row>
    <row r="129" spans="1:20" ht="30" hidden="1" customHeight="1" x14ac:dyDescent="0.25">
      <c r="A129" s="58"/>
      <c r="B129" s="51"/>
      <c r="C129" s="51"/>
      <c r="D129" s="27"/>
      <c r="E129" s="27"/>
      <c r="F129" s="27"/>
      <c r="G129" s="27"/>
      <c r="H129" s="27"/>
      <c r="I129" s="51"/>
      <c r="J129" s="51"/>
      <c r="K129" s="51"/>
      <c r="L129" s="51"/>
      <c r="M129" s="64"/>
      <c r="N129" s="65"/>
      <c r="O129" s="65"/>
      <c r="P129" s="65"/>
      <c r="Q129" s="66"/>
      <c r="R129" s="65"/>
    </row>
    <row r="130" spans="1:20" ht="30" hidden="1" customHeight="1" x14ac:dyDescent="0.25">
      <c r="A130" s="58"/>
      <c r="B130" s="51"/>
      <c r="C130" s="51"/>
      <c r="D130" s="27"/>
      <c r="E130" s="27"/>
      <c r="F130" s="27"/>
      <c r="G130" s="27"/>
      <c r="H130" s="27"/>
      <c r="I130" s="51"/>
      <c r="J130" s="51"/>
      <c r="K130" s="51"/>
      <c r="L130" s="51"/>
      <c r="M130" s="64"/>
      <c r="N130" s="65"/>
      <c r="O130" s="65"/>
      <c r="P130" s="65"/>
      <c r="Q130" s="66"/>
      <c r="R130" s="65"/>
    </row>
    <row r="131" spans="1:20" ht="30" hidden="1" customHeight="1" x14ac:dyDescent="0.25">
      <c r="A131" s="58"/>
      <c r="B131" s="51"/>
      <c r="C131" s="51"/>
      <c r="D131" s="27"/>
      <c r="E131" s="67"/>
      <c r="F131" s="67"/>
      <c r="G131" s="67"/>
      <c r="H131" s="67"/>
      <c r="I131" s="51"/>
      <c r="J131" s="51"/>
      <c r="K131" s="51"/>
      <c r="L131" s="51"/>
      <c r="M131" s="64"/>
      <c r="N131" s="65"/>
      <c r="O131" s="65"/>
      <c r="P131" s="65"/>
      <c r="Q131" s="66"/>
      <c r="R131" s="65"/>
    </row>
    <row r="132" spans="1:20" ht="30" hidden="1" customHeight="1" x14ac:dyDescent="0.25">
      <c r="A132" s="58"/>
      <c r="B132" s="51"/>
      <c r="C132" s="51"/>
      <c r="D132" s="27"/>
      <c r="E132" s="27"/>
      <c r="F132" s="27"/>
      <c r="G132" s="27"/>
      <c r="H132" s="27"/>
      <c r="I132" s="51"/>
      <c r="J132" s="51"/>
      <c r="K132" s="51"/>
      <c r="L132" s="51"/>
      <c r="M132" s="64"/>
      <c r="N132" s="65"/>
      <c r="O132" s="65"/>
      <c r="P132" s="65"/>
      <c r="Q132" s="66"/>
      <c r="R132" s="65"/>
    </row>
    <row r="133" spans="1:20" ht="30" hidden="1" customHeight="1" x14ac:dyDescent="0.25">
      <c r="A133" s="58"/>
      <c r="B133" s="51"/>
      <c r="C133" s="51"/>
      <c r="D133" s="27"/>
      <c r="E133" s="27"/>
      <c r="F133" s="27"/>
      <c r="G133" s="27"/>
      <c r="H133" s="27"/>
      <c r="I133" s="51"/>
      <c r="J133" s="51"/>
      <c r="K133" s="51"/>
      <c r="L133" s="51"/>
      <c r="M133" s="64"/>
      <c r="N133" s="65"/>
      <c r="O133" s="65"/>
      <c r="P133" s="65"/>
      <c r="Q133" s="66"/>
      <c r="R133" s="65"/>
    </row>
    <row r="134" spans="1:20" ht="30" hidden="1" customHeight="1" x14ac:dyDescent="0.25">
      <c r="A134" s="58"/>
      <c r="B134" s="51"/>
      <c r="C134" s="51"/>
      <c r="D134" s="68"/>
      <c r="E134" s="68"/>
      <c r="F134" s="68"/>
      <c r="G134" s="68"/>
      <c r="H134" s="68"/>
      <c r="I134" s="51"/>
      <c r="J134" s="51"/>
      <c r="K134" s="51"/>
      <c r="L134" s="51"/>
      <c r="M134" s="64"/>
      <c r="N134" s="65"/>
      <c r="O134" s="65"/>
      <c r="P134" s="65"/>
      <c r="Q134" s="66"/>
      <c r="R134" s="65"/>
    </row>
    <row r="135" spans="1:20" ht="60" hidden="1" customHeight="1" x14ac:dyDescent="0.25">
      <c r="A135" s="58"/>
      <c r="B135" s="51"/>
      <c r="C135" s="51"/>
      <c r="D135" s="27"/>
      <c r="E135" s="27"/>
      <c r="F135" s="27"/>
      <c r="G135" s="27"/>
      <c r="H135" s="27"/>
      <c r="I135" s="51"/>
      <c r="J135" s="51"/>
      <c r="K135" s="51"/>
      <c r="L135" s="51"/>
      <c r="M135" s="64"/>
      <c r="N135" s="65"/>
      <c r="O135" s="65"/>
      <c r="P135" s="65"/>
      <c r="Q135" s="66"/>
      <c r="R135" s="65"/>
      <c r="S135" s="23"/>
      <c r="T135" s="23"/>
    </row>
    <row r="136" spans="1:20" ht="60" hidden="1" customHeight="1" x14ac:dyDescent="0.25">
      <c r="A136" s="58"/>
      <c r="B136" s="51"/>
      <c r="C136" s="51"/>
      <c r="D136" s="67"/>
      <c r="E136" s="67"/>
      <c r="F136" s="67"/>
      <c r="G136" s="67"/>
      <c r="H136" s="67"/>
      <c r="I136" s="51"/>
      <c r="J136" s="51"/>
      <c r="K136" s="51"/>
      <c r="L136" s="51"/>
      <c r="M136" s="64"/>
      <c r="N136" s="65"/>
      <c r="O136" s="65"/>
      <c r="P136" s="65"/>
      <c r="Q136" s="66"/>
      <c r="R136" s="65"/>
      <c r="S136" s="22"/>
      <c r="T136" s="22"/>
    </row>
    <row r="137" spans="1:20" ht="15" hidden="1" customHeight="1" x14ac:dyDescent="0.25">
      <c r="A137" s="58"/>
      <c r="B137" s="51"/>
      <c r="C137" s="51"/>
      <c r="D137" s="67"/>
      <c r="E137" s="67"/>
      <c r="F137" s="67"/>
      <c r="G137" s="67"/>
      <c r="H137" s="67"/>
      <c r="I137" s="51"/>
      <c r="J137" s="51"/>
      <c r="K137" s="51"/>
      <c r="L137" s="51"/>
      <c r="M137" s="64"/>
      <c r="N137" s="65"/>
      <c r="O137" s="65"/>
      <c r="P137" s="65"/>
      <c r="Q137" s="66"/>
      <c r="R137" s="65"/>
    </row>
    <row r="138" spans="1:20" ht="30" hidden="1" customHeight="1" x14ac:dyDescent="0.25">
      <c r="A138" s="58"/>
      <c r="B138" s="51"/>
      <c r="C138" s="51"/>
      <c r="D138" s="68"/>
      <c r="E138" s="68"/>
      <c r="F138" s="68"/>
      <c r="G138" s="68"/>
      <c r="H138" s="68"/>
      <c r="I138" s="51"/>
      <c r="J138" s="51"/>
      <c r="K138" s="51"/>
      <c r="L138" s="51"/>
      <c r="M138" s="64"/>
      <c r="N138" s="65"/>
      <c r="O138" s="65"/>
      <c r="P138" s="65"/>
      <c r="Q138" s="66"/>
      <c r="R138" s="65"/>
    </row>
    <row r="139" spans="1:20" ht="19.5" hidden="1" x14ac:dyDescent="0.25">
      <c r="A139" s="58"/>
      <c r="B139" s="51"/>
      <c r="C139" s="51"/>
      <c r="D139" s="68"/>
      <c r="E139" s="68"/>
      <c r="F139" s="68"/>
      <c r="G139" s="68"/>
      <c r="H139" s="68"/>
      <c r="I139" s="72"/>
      <c r="J139" s="51"/>
      <c r="K139" s="51"/>
      <c r="L139" s="51"/>
      <c r="M139" s="64"/>
      <c r="N139" s="65"/>
      <c r="O139" s="65"/>
      <c r="P139" s="65"/>
      <c r="Q139" s="66"/>
      <c r="R139" s="65"/>
    </row>
    <row r="140" spans="1:20" ht="31.5" hidden="1" x14ac:dyDescent="0.25">
      <c r="A140" s="58"/>
      <c r="B140" s="51"/>
      <c r="C140" s="51"/>
      <c r="D140" s="68"/>
      <c r="E140" s="68"/>
      <c r="F140" s="68"/>
      <c r="G140" s="68"/>
      <c r="H140" s="68"/>
      <c r="I140" s="72"/>
      <c r="J140" s="51"/>
      <c r="K140" s="51"/>
      <c r="L140" s="51"/>
      <c r="M140" s="73"/>
      <c r="N140" s="74"/>
      <c r="O140" s="74"/>
      <c r="P140" s="74"/>
      <c r="Q140" s="75"/>
      <c r="R140" s="74"/>
    </row>
    <row r="141" spans="1:20" hidden="1" x14ac:dyDescent="0.25">
      <c r="A141" s="69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</row>
    <row r="142" spans="1:20" hidden="1" x14ac:dyDescent="0.25">
      <c r="A142" s="71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71"/>
    </row>
    <row r="143" spans="1:20" hidden="1" x14ac:dyDescent="0.25">
      <c r="A143" s="112"/>
      <c r="B143" s="112"/>
      <c r="C143" s="112"/>
      <c r="D143" s="112"/>
      <c r="E143" s="112"/>
      <c r="F143" s="112"/>
      <c r="G143" s="112"/>
      <c r="H143" s="112"/>
      <c r="I143" s="112"/>
      <c r="J143" s="112"/>
      <c r="K143" s="112"/>
      <c r="L143" s="112"/>
      <c r="M143" s="112"/>
      <c r="N143" s="112"/>
      <c r="O143" s="112"/>
      <c r="P143" s="112"/>
      <c r="Q143" s="112"/>
      <c r="R143" s="112"/>
    </row>
    <row r="144" spans="1:20" hidden="1" x14ac:dyDescent="0.25">
      <c r="A144" s="112"/>
      <c r="B144" s="112"/>
      <c r="C144" s="112"/>
      <c r="D144" s="112"/>
      <c r="E144" s="112"/>
      <c r="F144" s="112"/>
      <c r="G144" s="112"/>
      <c r="H144" s="112"/>
      <c r="I144" s="112"/>
      <c r="J144" s="112"/>
      <c r="K144" s="112"/>
      <c r="L144" s="112"/>
      <c r="M144" s="112"/>
      <c r="N144" s="112"/>
      <c r="O144" s="112"/>
      <c r="P144" s="112"/>
      <c r="Q144" s="112"/>
      <c r="R144" s="112"/>
    </row>
    <row r="145" spans="1:18" ht="12" hidden="1" customHeight="1" x14ac:dyDescent="0.25">
      <c r="A145" s="112"/>
      <c r="B145" s="112"/>
      <c r="C145" s="112"/>
      <c r="D145" s="112"/>
      <c r="E145" s="112"/>
      <c r="F145" s="112"/>
      <c r="G145" s="112"/>
      <c r="H145" s="112"/>
      <c r="I145" s="112"/>
      <c r="J145" s="112"/>
      <c r="K145" s="112"/>
      <c r="L145" s="112"/>
      <c r="M145" s="112"/>
      <c r="N145" s="112"/>
      <c r="O145" s="112"/>
      <c r="P145" s="112"/>
      <c r="Q145" s="112"/>
      <c r="R145" s="112"/>
    </row>
    <row r="146" spans="1:18" ht="12.75" hidden="1" customHeight="1" x14ac:dyDescent="0.25">
      <c r="A146" s="112"/>
      <c r="B146" s="112"/>
      <c r="C146" s="112"/>
      <c r="D146" s="112"/>
      <c r="E146" s="112"/>
      <c r="F146" s="112"/>
      <c r="G146" s="112"/>
      <c r="H146" s="112"/>
      <c r="I146" s="112"/>
      <c r="J146" s="112"/>
      <c r="K146" s="112"/>
      <c r="L146" s="112"/>
      <c r="M146" s="112"/>
      <c r="N146" s="112"/>
      <c r="O146" s="112"/>
      <c r="P146" s="112"/>
      <c r="Q146" s="112"/>
      <c r="R146" s="112"/>
    </row>
    <row r="147" spans="1:18" ht="11.25" hidden="1" customHeight="1" x14ac:dyDescent="0.25"/>
    <row r="148" spans="1:18" ht="12.75" hidden="1" customHeight="1" x14ac:dyDescent="0.25"/>
    <row r="149" spans="1:18" hidden="1" x14ac:dyDescent="0.25"/>
    <row r="150" spans="1:18" hidden="1" x14ac:dyDescent="0.25"/>
    <row r="151" spans="1:18" hidden="1" x14ac:dyDescent="0.25"/>
    <row r="152" spans="1:18" hidden="1" x14ac:dyDescent="0.25"/>
    <row r="153" spans="1:18" hidden="1" x14ac:dyDescent="0.25"/>
    <row r="154" spans="1:18" hidden="1" x14ac:dyDescent="0.25"/>
    <row r="155" spans="1:18" hidden="1" x14ac:dyDescent="0.25"/>
  </sheetData>
  <mergeCells count="165">
    <mergeCell ref="E2:N7"/>
    <mergeCell ref="O3:R5"/>
    <mergeCell ref="O6:R7"/>
    <mergeCell ref="A8:D8"/>
    <mergeCell ref="F8:R8"/>
    <mergeCell ref="A9:L9"/>
    <mergeCell ref="M9:R9"/>
    <mergeCell ref="B13:C13"/>
    <mergeCell ref="D13:L13"/>
    <mergeCell ref="M13:R13"/>
    <mergeCell ref="B14:C14"/>
    <mergeCell ref="D14:L14"/>
    <mergeCell ref="M14:R14"/>
    <mergeCell ref="A10:L10"/>
    <mergeCell ref="M10:R10"/>
    <mergeCell ref="A11:R11"/>
    <mergeCell ref="B12:C12"/>
    <mergeCell ref="D12:L12"/>
    <mergeCell ref="M12:R12"/>
    <mergeCell ref="B17:C17"/>
    <mergeCell ref="D17:L17"/>
    <mergeCell ref="M17:R17"/>
    <mergeCell ref="A18:R18"/>
    <mergeCell ref="B19:C19"/>
    <mergeCell ref="D19:L19"/>
    <mergeCell ref="M19:R19"/>
    <mergeCell ref="B15:C15"/>
    <mergeCell ref="D15:L15"/>
    <mergeCell ref="M15:R15"/>
    <mergeCell ref="B16:C16"/>
    <mergeCell ref="D16:L16"/>
    <mergeCell ref="M16:R16"/>
    <mergeCell ref="B22:C22"/>
    <mergeCell ref="D22:L22"/>
    <mergeCell ref="M22:R22"/>
    <mergeCell ref="B23:C23"/>
    <mergeCell ref="D23:L23"/>
    <mergeCell ref="M23:R23"/>
    <mergeCell ref="B20:C20"/>
    <mergeCell ref="D20:L20"/>
    <mergeCell ref="M20:R20"/>
    <mergeCell ref="B21:C21"/>
    <mergeCell ref="D21:L21"/>
    <mergeCell ref="M21:R21"/>
    <mergeCell ref="B27:C27"/>
    <mergeCell ref="D27:L27"/>
    <mergeCell ref="M27:R27"/>
    <mergeCell ref="B28:C28"/>
    <mergeCell ref="D28:L28"/>
    <mergeCell ref="M28:R28"/>
    <mergeCell ref="B24:C24"/>
    <mergeCell ref="D24:L24"/>
    <mergeCell ref="M24:R24"/>
    <mergeCell ref="A25:R25"/>
    <mergeCell ref="B26:C26"/>
    <mergeCell ref="D26:L26"/>
    <mergeCell ref="M26:R26"/>
    <mergeCell ref="B31:C31"/>
    <mergeCell ref="D31:L31"/>
    <mergeCell ref="M31:R31"/>
    <mergeCell ref="A32:R32"/>
    <mergeCell ref="A33:Q33"/>
    <mergeCell ref="E34:N39"/>
    <mergeCell ref="O35:R37"/>
    <mergeCell ref="O38:R39"/>
    <mergeCell ref="B29:C29"/>
    <mergeCell ref="D29:L29"/>
    <mergeCell ref="M29:R29"/>
    <mergeCell ref="B30:C30"/>
    <mergeCell ref="D30:L30"/>
    <mergeCell ref="M30:R30"/>
    <mergeCell ref="A43:E43"/>
    <mergeCell ref="F43:L43"/>
    <mergeCell ref="M43:P43"/>
    <mergeCell ref="Q43:R43"/>
    <mergeCell ref="A44:E44"/>
    <mergeCell ref="F44:L44"/>
    <mergeCell ref="M44:P44"/>
    <mergeCell ref="Q44:R44"/>
    <mergeCell ref="A40:D40"/>
    <mergeCell ref="F40:R40"/>
    <mergeCell ref="A41:L41"/>
    <mergeCell ref="M41:R41"/>
    <mergeCell ref="A42:L42"/>
    <mergeCell ref="M42:R42"/>
    <mergeCell ref="A47:E47"/>
    <mergeCell ref="F47:L47"/>
    <mergeCell ref="M47:P47"/>
    <mergeCell ref="Q47:R47"/>
    <mergeCell ref="A48:E48"/>
    <mergeCell ref="F48:L48"/>
    <mergeCell ref="M48:P48"/>
    <mergeCell ref="Q48:R48"/>
    <mergeCell ref="A45:E45"/>
    <mergeCell ref="F45:L45"/>
    <mergeCell ref="M45:P45"/>
    <mergeCell ref="Q45:R45"/>
    <mergeCell ref="A46:E46"/>
    <mergeCell ref="F46:L46"/>
    <mergeCell ref="M46:P46"/>
    <mergeCell ref="Q46:R46"/>
    <mergeCell ref="A51:E51"/>
    <mergeCell ref="F51:L51"/>
    <mergeCell ref="M51:P51"/>
    <mergeCell ref="Q51:R51"/>
    <mergeCell ref="A52:E52"/>
    <mergeCell ref="F52:L52"/>
    <mergeCell ref="M52:P52"/>
    <mergeCell ref="Q52:R52"/>
    <mergeCell ref="A49:E49"/>
    <mergeCell ref="F49:L49"/>
    <mergeCell ref="M49:P49"/>
    <mergeCell ref="Q49:R49"/>
    <mergeCell ref="A50:E50"/>
    <mergeCell ref="F50:L50"/>
    <mergeCell ref="M50:P50"/>
    <mergeCell ref="Q50:R50"/>
    <mergeCell ref="A55:E55"/>
    <mergeCell ref="F55:L55"/>
    <mergeCell ref="M55:P55"/>
    <mergeCell ref="Q55:R55"/>
    <mergeCell ref="A56:E56"/>
    <mergeCell ref="F56:L56"/>
    <mergeCell ref="M56:P56"/>
    <mergeCell ref="Q56:R56"/>
    <mergeCell ref="A53:E53"/>
    <mergeCell ref="F53:L53"/>
    <mergeCell ref="M53:P53"/>
    <mergeCell ref="Q53:R53"/>
    <mergeCell ref="A54:E54"/>
    <mergeCell ref="F54:L54"/>
    <mergeCell ref="M54:P54"/>
    <mergeCell ref="Q54:R54"/>
    <mergeCell ref="Q59:R59"/>
    <mergeCell ref="A60:R60"/>
    <mergeCell ref="A61:L61"/>
    <mergeCell ref="M61:P61"/>
    <mergeCell ref="Q61:R61"/>
    <mergeCell ref="A57:E57"/>
    <mergeCell ref="F57:L57"/>
    <mergeCell ref="M57:P57"/>
    <mergeCell ref="Q57:R57"/>
    <mergeCell ref="A58:E58"/>
    <mergeCell ref="F58:L58"/>
    <mergeCell ref="M58:P58"/>
    <mergeCell ref="Q58:R58"/>
    <mergeCell ref="A62:L62"/>
    <mergeCell ref="N62:P62"/>
    <mergeCell ref="A63:L63"/>
    <mergeCell ref="N63:P63"/>
    <mergeCell ref="A64:L64"/>
    <mergeCell ref="N64:P64"/>
    <mergeCell ref="A59:E59"/>
    <mergeCell ref="F59:L59"/>
    <mergeCell ref="M59:P59"/>
    <mergeCell ref="A68:L68"/>
    <mergeCell ref="M68:R68"/>
    <mergeCell ref="A69:R69"/>
    <mergeCell ref="A70:Q70"/>
    <mergeCell ref="A65:L65"/>
    <mergeCell ref="M65:R65"/>
    <mergeCell ref="A66:L66"/>
    <mergeCell ref="M66:R66"/>
    <mergeCell ref="A67:L67"/>
    <mergeCell ref="M67:R67"/>
  </mergeCells>
  <conditionalFormatting sqref="M45:R45 M57:R57 M59:R59">
    <cfRule type="cellIs" dxfId="9" priority="1" operator="equal">
      <formula>0</formula>
    </cfRule>
  </conditionalFormatting>
  <conditionalFormatting sqref="M53:R53">
    <cfRule type="cellIs" dxfId="8" priority="3" operator="equal">
      <formula>0</formula>
    </cfRule>
  </conditionalFormatting>
  <conditionalFormatting sqref="M55:R55">
    <cfRule type="cellIs" dxfId="7" priority="2" operator="equal">
      <formula>0</formula>
    </cfRule>
  </conditionalFormatting>
  <dataValidations count="1">
    <dataValidation type="list" allowBlank="1" showInputMessage="1" showErrorMessage="1" sqref="I75 I116" xr:uid="{00000000-0002-0000-0400-000000000000}">
      <formula1>$Z$3:$Z$10</formula1>
    </dataValidation>
  </dataValidations>
  <printOptions horizontalCentered="1"/>
  <pageMargins left="0.4" right="0.4" top="0.4" bottom="0.4" header="0" footer="0"/>
  <pageSetup scale="76" fitToHeight="2" orientation="portrait" r:id="rId1"/>
  <rowBreaks count="1" manualBreakCount="1">
    <brk id="33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59"/>
  <sheetViews>
    <sheetView showGridLines="0" zoomScaleNormal="100" workbookViewId="0">
      <selection activeCell="N33" sqref="N33:P33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1" width="3.7109375" customWidth="1"/>
    <col min="12" max="12" width="4.4257812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5703125" customWidth="1"/>
  </cols>
  <sheetData>
    <row r="1" spans="1:18" x14ac:dyDescent="0.25"/>
    <row r="2" spans="1:18" ht="20.25" x14ac:dyDescent="0.25">
      <c r="A2" s="1"/>
      <c r="B2" s="2"/>
      <c r="C2" s="2"/>
      <c r="D2" s="2"/>
      <c r="E2" s="355" t="s">
        <v>0</v>
      </c>
      <c r="F2" s="356"/>
      <c r="G2" s="356"/>
      <c r="H2" s="356"/>
      <c r="I2" s="356"/>
      <c r="J2" s="356"/>
      <c r="K2" s="356"/>
      <c r="L2" s="356"/>
      <c r="M2" s="356"/>
      <c r="N2" s="356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440" t="s">
        <v>83</v>
      </c>
      <c r="P3" s="359"/>
      <c r="Q3" s="359"/>
      <c r="R3" s="360"/>
    </row>
    <row r="4" spans="1:18" ht="15" customHeight="1" x14ac:dyDescent="0.25">
      <c r="A4" s="5"/>
      <c r="B4" s="6"/>
      <c r="C4" s="6"/>
      <c r="D4" s="6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61"/>
      <c r="P4" s="361"/>
      <c r="Q4" s="361"/>
      <c r="R4" s="360"/>
    </row>
    <row r="5" spans="1:18" ht="15" customHeight="1" x14ac:dyDescent="0.25">
      <c r="A5" s="5"/>
      <c r="B5" s="6"/>
      <c r="C5" s="6"/>
      <c r="D5" s="6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61"/>
      <c r="P5" s="361"/>
      <c r="Q5" s="361"/>
      <c r="R5" s="360"/>
    </row>
    <row r="6" spans="1:18" ht="15" customHeight="1" x14ac:dyDescent="0.25">
      <c r="A6" s="5"/>
      <c r="B6" s="6"/>
      <c r="C6" s="7" t="s">
        <v>1</v>
      </c>
      <c r="D6" s="8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9"/>
      <c r="P6" s="359"/>
      <c r="Q6" s="359"/>
      <c r="R6" s="360"/>
    </row>
    <row r="7" spans="1:18" ht="15.75" customHeight="1" x14ac:dyDescent="0.25">
      <c r="A7" s="5"/>
      <c r="B7" s="9"/>
      <c r="C7" s="9"/>
      <c r="D7" s="9"/>
      <c r="E7" s="358"/>
      <c r="F7" s="358"/>
      <c r="G7" s="358"/>
      <c r="H7" s="358"/>
      <c r="I7" s="358"/>
      <c r="J7" s="358"/>
      <c r="K7" s="358"/>
      <c r="L7" s="358"/>
      <c r="M7" s="358"/>
      <c r="N7" s="358"/>
      <c r="O7" s="361"/>
      <c r="P7" s="361"/>
      <c r="Q7" s="361"/>
      <c r="R7" s="360"/>
    </row>
    <row r="8" spans="1:18" ht="23.25" x14ac:dyDescent="0.35">
      <c r="A8" s="362" t="s">
        <v>2</v>
      </c>
      <c r="B8" s="363"/>
      <c r="C8" s="363"/>
      <c r="D8" s="363"/>
      <c r="E8" s="150">
        <f>'Missouri Cover'!$BP$2</f>
        <v>2026</v>
      </c>
      <c r="F8" s="387" t="s">
        <v>84</v>
      </c>
      <c r="G8" s="388"/>
      <c r="H8" s="388"/>
      <c r="I8" s="388"/>
      <c r="J8" s="388"/>
      <c r="K8" s="388"/>
      <c r="L8" s="388"/>
      <c r="M8" s="388"/>
      <c r="N8" s="388"/>
      <c r="O8" s="388"/>
      <c r="P8" s="388"/>
      <c r="Q8" s="388"/>
      <c r="R8" s="389"/>
    </row>
    <row r="9" spans="1:18" ht="18" customHeight="1" x14ac:dyDescent="0.25">
      <c r="A9" s="350" t="s">
        <v>3</v>
      </c>
      <c r="B9" s="351"/>
      <c r="C9" s="351"/>
      <c r="D9" s="351"/>
      <c r="E9" s="351"/>
      <c r="F9" s="351"/>
      <c r="G9" s="352"/>
      <c r="H9" s="352"/>
      <c r="I9" s="351"/>
      <c r="J9" s="351"/>
      <c r="K9" s="351"/>
      <c r="L9" s="353"/>
      <c r="M9" s="354" t="s">
        <v>4</v>
      </c>
      <c r="N9" s="180"/>
      <c r="O9" s="180"/>
      <c r="P9" s="180"/>
      <c r="Q9" s="180"/>
      <c r="R9" s="181"/>
    </row>
    <row r="10" spans="1:18" ht="30" customHeight="1" x14ac:dyDescent="0.25">
      <c r="A10" s="341" t="str">
        <f>IF('Missouri Cover'!$H$38="","",'Missouri Cover'!$H$38)</f>
        <v/>
      </c>
      <c r="B10" s="342"/>
      <c r="C10" s="342"/>
      <c r="D10" s="342"/>
      <c r="E10" s="342"/>
      <c r="F10" s="342"/>
      <c r="G10" s="342"/>
      <c r="H10" s="342"/>
      <c r="I10" s="342"/>
      <c r="J10" s="342"/>
      <c r="K10" s="342"/>
      <c r="L10" s="343"/>
      <c r="M10" s="344" t="str">
        <f>'Missouri Cover'!$AM$38</f>
        <v/>
      </c>
      <c r="N10" s="286"/>
      <c r="O10" s="286"/>
      <c r="P10" s="286"/>
      <c r="Q10" s="286"/>
      <c r="R10" s="288"/>
    </row>
    <row r="11" spans="1:18" ht="18" customHeight="1" x14ac:dyDescent="0.25">
      <c r="A11" s="345"/>
      <c r="B11" s="346"/>
      <c r="C11" s="346"/>
      <c r="D11" s="346"/>
      <c r="E11" s="346"/>
      <c r="F11" s="346"/>
      <c r="G11" s="346"/>
      <c r="H11" s="346"/>
      <c r="I11" s="346"/>
      <c r="J11" s="346"/>
      <c r="K11" s="346"/>
      <c r="L11" s="346"/>
      <c r="M11" s="346"/>
      <c r="N11" s="346"/>
      <c r="O11" s="346"/>
      <c r="P11" s="346"/>
      <c r="Q11" s="346"/>
      <c r="R11" s="347"/>
    </row>
    <row r="12" spans="1:18" ht="60" customHeight="1" x14ac:dyDescent="0.25">
      <c r="A12" s="76" t="s">
        <v>71</v>
      </c>
      <c r="B12" s="486" t="s">
        <v>85</v>
      </c>
      <c r="C12" s="487"/>
      <c r="D12" s="488"/>
      <c r="E12" s="77" t="s">
        <v>86</v>
      </c>
      <c r="F12" s="489" t="s">
        <v>87</v>
      </c>
      <c r="G12" s="384"/>
      <c r="H12" s="495" t="s">
        <v>88</v>
      </c>
      <c r="I12" s="491"/>
      <c r="J12" s="493" t="s">
        <v>89</v>
      </c>
      <c r="K12" s="493"/>
      <c r="L12" s="494"/>
      <c r="M12" s="77" t="s">
        <v>90</v>
      </c>
      <c r="N12" s="495" t="s">
        <v>91</v>
      </c>
      <c r="O12" s="496"/>
      <c r="P12" s="497"/>
      <c r="Q12" s="77" t="s">
        <v>92</v>
      </c>
      <c r="R12" s="77" t="s">
        <v>93</v>
      </c>
    </row>
    <row r="13" spans="1:18" ht="30" customHeight="1" x14ac:dyDescent="0.25">
      <c r="A13" s="78" t="s">
        <v>45</v>
      </c>
      <c r="B13" s="474"/>
      <c r="C13" s="475"/>
      <c r="D13" s="476"/>
      <c r="E13" s="79"/>
      <c r="F13" s="477"/>
      <c r="G13" s="478"/>
      <c r="H13" s="479"/>
      <c r="I13" s="480"/>
      <c r="J13" s="481"/>
      <c r="K13" s="482"/>
      <c r="L13" s="483"/>
      <c r="M13" s="80"/>
      <c r="N13" s="479"/>
      <c r="O13" s="484"/>
      <c r="P13" s="485"/>
      <c r="Q13" s="81"/>
      <c r="R13" s="81"/>
    </row>
    <row r="14" spans="1:18" ht="30" customHeight="1" x14ac:dyDescent="0.25">
      <c r="A14" s="78" t="s">
        <v>46</v>
      </c>
      <c r="B14" s="460"/>
      <c r="C14" s="461"/>
      <c r="D14" s="461"/>
      <c r="E14" s="82"/>
      <c r="F14" s="462"/>
      <c r="G14" s="463"/>
      <c r="H14" s="464"/>
      <c r="I14" s="464"/>
      <c r="J14" s="465"/>
      <c r="K14" s="465"/>
      <c r="L14" s="465"/>
      <c r="M14" s="83"/>
      <c r="N14" s="464"/>
      <c r="O14" s="466"/>
      <c r="P14" s="466"/>
      <c r="Q14" s="84"/>
      <c r="R14" s="84"/>
    </row>
    <row r="15" spans="1:18" ht="30" customHeight="1" x14ac:dyDescent="0.25">
      <c r="A15" s="78" t="s">
        <v>47</v>
      </c>
      <c r="B15" s="460"/>
      <c r="C15" s="461"/>
      <c r="D15" s="461"/>
      <c r="E15" s="82"/>
      <c r="F15" s="462"/>
      <c r="G15" s="463"/>
      <c r="H15" s="464"/>
      <c r="I15" s="464"/>
      <c r="J15" s="465"/>
      <c r="K15" s="465"/>
      <c r="L15" s="465"/>
      <c r="M15" s="83"/>
      <c r="N15" s="464"/>
      <c r="O15" s="466"/>
      <c r="P15" s="466"/>
      <c r="Q15" s="84"/>
      <c r="R15" s="84"/>
    </row>
    <row r="16" spans="1:18" ht="30" customHeight="1" x14ac:dyDescent="0.25">
      <c r="A16" s="78" t="s">
        <v>48</v>
      </c>
      <c r="B16" s="460"/>
      <c r="C16" s="461"/>
      <c r="D16" s="461"/>
      <c r="E16" s="82"/>
      <c r="F16" s="462"/>
      <c r="G16" s="463"/>
      <c r="H16" s="464"/>
      <c r="I16" s="464"/>
      <c r="J16" s="465"/>
      <c r="K16" s="465"/>
      <c r="L16" s="465"/>
      <c r="M16" s="83"/>
      <c r="N16" s="464"/>
      <c r="O16" s="466"/>
      <c r="P16" s="466"/>
      <c r="Q16" s="84"/>
      <c r="R16" s="84"/>
    </row>
    <row r="17" spans="1:18" ht="30" customHeight="1" x14ac:dyDescent="0.25">
      <c r="A17" s="78" t="s">
        <v>49</v>
      </c>
      <c r="B17" s="460"/>
      <c r="C17" s="461"/>
      <c r="D17" s="461"/>
      <c r="E17" s="82"/>
      <c r="F17" s="462"/>
      <c r="G17" s="463"/>
      <c r="H17" s="464"/>
      <c r="I17" s="464"/>
      <c r="J17" s="465"/>
      <c r="K17" s="465"/>
      <c r="L17" s="465"/>
      <c r="M17" s="83"/>
      <c r="N17" s="464"/>
      <c r="O17" s="466"/>
      <c r="P17" s="466"/>
      <c r="Q17" s="84"/>
      <c r="R17" s="84"/>
    </row>
    <row r="18" spans="1:18" ht="30" customHeight="1" x14ac:dyDescent="0.25">
      <c r="A18" s="78" t="s">
        <v>50</v>
      </c>
      <c r="B18" s="460"/>
      <c r="C18" s="461"/>
      <c r="D18" s="461"/>
      <c r="E18" s="82"/>
      <c r="F18" s="462"/>
      <c r="G18" s="463"/>
      <c r="H18" s="464"/>
      <c r="I18" s="464"/>
      <c r="J18" s="465"/>
      <c r="K18" s="465"/>
      <c r="L18" s="465"/>
      <c r="M18" s="83"/>
      <c r="N18" s="464"/>
      <c r="O18" s="466"/>
      <c r="P18" s="466"/>
      <c r="Q18" s="84"/>
      <c r="R18" s="84"/>
    </row>
    <row r="19" spans="1:18" ht="30" customHeight="1" x14ac:dyDescent="0.25">
      <c r="A19" s="78" t="s">
        <v>51</v>
      </c>
      <c r="B19" s="460"/>
      <c r="C19" s="461"/>
      <c r="D19" s="461"/>
      <c r="E19" s="82"/>
      <c r="F19" s="462"/>
      <c r="G19" s="463"/>
      <c r="H19" s="464"/>
      <c r="I19" s="464"/>
      <c r="J19" s="465"/>
      <c r="K19" s="465"/>
      <c r="L19" s="465"/>
      <c r="M19" s="83"/>
      <c r="N19" s="464"/>
      <c r="O19" s="466"/>
      <c r="P19" s="466"/>
      <c r="Q19" s="84"/>
      <c r="R19" s="84"/>
    </row>
    <row r="20" spans="1:18" ht="30" customHeight="1" x14ac:dyDescent="0.25">
      <c r="A20" s="78" t="s">
        <v>52</v>
      </c>
      <c r="B20" s="460"/>
      <c r="C20" s="461"/>
      <c r="D20" s="461"/>
      <c r="E20" s="82"/>
      <c r="F20" s="462"/>
      <c r="G20" s="463"/>
      <c r="H20" s="464"/>
      <c r="I20" s="464"/>
      <c r="J20" s="465"/>
      <c r="K20" s="465"/>
      <c r="L20" s="465"/>
      <c r="M20" s="83"/>
      <c r="N20" s="464"/>
      <c r="O20" s="466"/>
      <c r="P20" s="466"/>
      <c r="Q20" s="84"/>
      <c r="R20" s="84"/>
    </row>
    <row r="21" spans="1:18" ht="30" customHeight="1" x14ac:dyDescent="0.25">
      <c r="A21" s="78" t="s">
        <v>53</v>
      </c>
      <c r="B21" s="460"/>
      <c r="C21" s="461"/>
      <c r="D21" s="461"/>
      <c r="E21" s="82"/>
      <c r="F21" s="462"/>
      <c r="G21" s="463"/>
      <c r="H21" s="464"/>
      <c r="I21" s="464"/>
      <c r="J21" s="465"/>
      <c r="K21" s="465"/>
      <c r="L21" s="465"/>
      <c r="M21" s="83"/>
      <c r="N21" s="464"/>
      <c r="O21" s="466"/>
      <c r="P21" s="466"/>
      <c r="Q21" s="84"/>
      <c r="R21" s="84"/>
    </row>
    <row r="22" spans="1:18" ht="30" customHeight="1" x14ac:dyDescent="0.25">
      <c r="A22" s="78" t="s">
        <v>54</v>
      </c>
      <c r="B22" s="467"/>
      <c r="C22" s="468"/>
      <c r="D22" s="468"/>
      <c r="E22" s="85"/>
      <c r="F22" s="469"/>
      <c r="G22" s="470"/>
      <c r="H22" s="471"/>
      <c r="I22" s="471"/>
      <c r="J22" s="472"/>
      <c r="K22" s="472"/>
      <c r="L22" s="472"/>
      <c r="M22" s="86"/>
      <c r="N22" s="471"/>
      <c r="O22" s="473"/>
      <c r="P22" s="473"/>
      <c r="Q22" s="87"/>
      <c r="R22" s="87"/>
    </row>
    <row r="23" spans="1:18" ht="30" customHeight="1" x14ac:dyDescent="0.25">
      <c r="A23" s="78" t="s">
        <v>55</v>
      </c>
      <c r="B23" s="446" t="s">
        <v>314</v>
      </c>
      <c r="C23" s="447"/>
      <c r="D23" s="448"/>
      <c r="E23" s="88">
        <f>E13+E14+E15+E16+E17+E18+E19+E20+E21+E22</f>
        <v>0</v>
      </c>
      <c r="F23" s="449">
        <f>F13+F14+F15+F16+F17+F18+F19+F20+F21+F22</f>
        <v>0</v>
      </c>
      <c r="G23" s="450"/>
      <c r="H23" s="451"/>
      <c r="I23" s="452"/>
      <c r="J23" s="453">
        <f t="shared" ref="J23:L23" si="0">J13+J14+J15+J16+J17+J18+J19+J20+J21+J22</f>
        <v>0</v>
      </c>
      <c r="K23" s="453">
        <f t="shared" si="0"/>
        <v>0</v>
      </c>
      <c r="L23" s="453">
        <f t="shared" si="0"/>
        <v>0</v>
      </c>
      <c r="M23" s="89"/>
      <c r="N23" s="454"/>
      <c r="O23" s="455"/>
      <c r="P23" s="456"/>
      <c r="Q23" s="88">
        <f>Q13+Q14+Q15+Q16+Q17+Q18+Q19+Q20+Q21+Q22</f>
        <v>0</v>
      </c>
      <c r="R23" s="88">
        <f>R13+R14+R15+R16+R17+R18+R19+R20+R21+R22</f>
        <v>0</v>
      </c>
    </row>
    <row r="24" spans="1:18" ht="60" customHeight="1" x14ac:dyDescent="0.25">
      <c r="A24" s="76" t="s">
        <v>71</v>
      </c>
      <c r="B24" s="486" t="s">
        <v>94</v>
      </c>
      <c r="C24" s="487"/>
      <c r="D24" s="488"/>
      <c r="E24" s="90" t="s">
        <v>86</v>
      </c>
      <c r="F24" s="489" t="s">
        <v>87</v>
      </c>
      <c r="G24" s="384"/>
      <c r="H24" s="490" t="s">
        <v>88</v>
      </c>
      <c r="I24" s="491"/>
      <c r="J24" s="492" t="s">
        <v>95</v>
      </c>
      <c r="K24" s="493"/>
      <c r="L24" s="494"/>
      <c r="M24" s="77" t="s">
        <v>90</v>
      </c>
      <c r="N24" s="495" t="s">
        <v>91</v>
      </c>
      <c r="O24" s="496"/>
      <c r="P24" s="497"/>
      <c r="Q24" s="77" t="s">
        <v>92</v>
      </c>
      <c r="R24" s="77" t="s">
        <v>93</v>
      </c>
    </row>
    <row r="25" spans="1:18" ht="30" customHeight="1" x14ac:dyDescent="0.25">
      <c r="A25" s="78" t="s">
        <v>56</v>
      </c>
      <c r="B25" s="474"/>
      <c r="C25" s="475"/>
      <c r="D25" s="476"/>
      <c r="E25" s="79"/>
      <c r="F25" s="477"/>
      <c r="G25" s="478"/>
      <c r="H25" s="479"/>
      <c r="I25" s="480"/>
      <c r="J25" s="481"/>
      <c r="K25" s="482"/>
      <c r="L25" s="483"/>
      <c r="M25" s="80"/>
      <c r="N25" s="479"/>
      <c r="O25" s="484"/>
      <c r="P25" s="485"/>
      <c r="Q25" s="84"/>
      <c r="R25" s="84"/>
    </row>
    <row r="26" spans="1:18" ht="30" customHeight="1" x14ac:dyDescent="0.25">
      <c r="A26" s="78" t="s">
        <v>57</v>
      </c>
      <c r="B26" s="460"/>
      <c r="C26" s="461"/>
      <c r="D26" s="461"/>
      <c r="E26" s="82"/>
      <c r="F26" s="462"/>
      <c r="G26" s="463"/>
      <c r="H26" s="464"/>
      <c r="I26" s="464"/>
      <c r="J26" s="465"/>
      <c r="K26" s="465"/>
      <c r="L26" s="465"/>
      <c r="M26" s="83"/>
      <c r="N26" s="464"/>
      <c r="O26" s="466"/>
      <c r="P26" s="466"/>
      <c r="Q26" s="84"/>
      <c r="R26" s="84"/>
    </row>
    <row r="27" spans="1:18" ht="30" customHeight="1" x14ac:dyDescent="0.25">
      <c r="A27" s="78" t="s">
        <v>58</v>
      </c>
      <c r="B27" s="460"/>
      <c r="C27" s="461"/>
      <c r="D27" s="461"/>
      <c r="E27" s="82"/>
      <c r="F27" s="462"/>
      <c r="G27" s="463"/>
      <c r="H27" s="464"/>
      <c r="I27" s="464"/>
      <c r="J27" s="465"/>
      <c r="K27" s="465"/>
      <c r="L27" s="465"/>
      <c r="M27" s="83"/>
      <c r="N27" s="464"/>
      <c r="O27" s="466"/>
      <c r="P27" s="466"/>
      <c r="Q27" s="84"/>
      <c r="R27" s="84"/>
    </row>
    <row r="28" spans="1:18" ht="30" customHeight="1" x14ac:dyDescent="0.25">
      <c r="A28" s="78" t="s">
        <v>59</v>
      </c>
      <c r="B28" s="460"/>
      <c r="C28" s="461"/>
      <c r="D28" s="461"/>
      <c r="E28" s="82"/>
      <c r="F28" s="462"/>
      <c r="G28" s="463"/>
      <c r="H28" s="464"/>
      <c r="I28" s="464"/>
      <c r="J28" s="465"/>
      <c r="K28" s="465"/>
      <c r="L28" s="465"/>
      <c r="M28" s="83"/>
      <c r="N28" s="464"/>
      <c r="O28" s="466"/>
      <c r="P28" s="466"/>
      <c r="Q28" s="84"/>
      <c r="R28" s="84"/>
    </row>
    <row r="29" spans="1:18" ht="30" customHeight="1" x14ac:dyDescent="0.25">
      <c r="A29" s="78" t="s">
        <v>60</v>
      </c>
      <c r="B29" s="460"/>
      <c r="C29" s="461"/>
      <c r="D29" s="461"/>
      <c r="E29" s="82"/>
      <c r="F29" s="462"/>
      <c r="G29" s="463"/>
      <c r="H29" s="464"/>
      <c r="I29" s="464"/>
      <c r="J29" s="465"/>
      <c r="K29" s="465"/>
      <c r="L29" s="465"/>
      <c r="M29" s="83"/>
      <c r="N29" s="464"/>
      <c r="O29" s="466"/>
      <c r="P29" s="466"/>
      <c r="Q29" s="84"/>
      <c r="R29" s="84"/>
    </row>
    <row r="30" spans="1:18" ht="30.75" customHeight="1" x14ac:dyDescent="0.25">
      <c r="A30" s="78" t="s">
        <v>61</v>
      </c>
      <c r="B30" s="460"/>
      <c r="C30" s="461"/>
      <c r="D30" s="461"/>
      <c r="E30" s="82"/>
      <c r="F30" s="462"/>
      <c r="G30" s="463"/>
      <c r="H30" s="464"/>
      <c r="I30" s="464"/>
      <c r="J30" s="465"/>
      <c r="K30" s="465"/>
      <c r="L30" s="465"/>
      <c r="M30" s="83"/>
      <c r="N30" s="464"/>
      <c r="O30" s="466"/>
      <c r="P30" s="466"/>
      <c r="Q30" s="84"/>
      <c r="R30" s="84"/>
    </row>
    <row r="31" spans="1:18" ht="30" customHeight="1" x14ac:dyDescent="0.25">
      <c r="A31" s="78" t="s">
        <v>62</v>
      </c>
      <c r="B31" s="460"/>
      <c r="C31" s="461"/>
      <c r="D31" s="461"/>
      <c r="E31" s="82"/>
      <c r="F31" s="462"/>
      <c r="G31" s="463"/>
      <c r="H31" s="464"/>
      <c r="I31" s="464"/>
      <c r="J31" s="465"/>
      <c r="K31" s="465"/>
      <c r="L31" s="465"/>
      <c r="M31" s="83"/>
      <c r="N31" s="464"/>
      <c r="O31" s="466"/>
      <c r="P31" s="466"/>
      <c r="Q31" s="84"/>
      <c r="R31" s="84"/>
    </row>
    <row r="32" spans="1:18" ht="30" customHeight="1" x14ac:dyDescent="0.25">
      <c r="A32" s="78" t="s">
        <v>63</v>
      </c>
      <c r="B32" s="460"/>
      <c r="C32" s="461"/>
      <c r="D32" s="461"/>
      <c r="E32" s="82"/>
      <c r="F32" s="462"/>
      <c r="G32" s="463"/>
      <c r="H32" s="464"/>
      <c r="I32" s="464"/>
      <c r="J32" s="465"/>
      <c r="K32" s="465"/>
      <c r="L32" s="465"/>
      <c r="M32" s="83"/>
      <c r="N32" s="464"/>
      <c r="O32" s="466"/>
      <c r="P32" s="466"/>
      <c r="Q32" s="84"/>
      <c r="R32" s="84"/>
    </row>
    <row r="33" spans="1:18" ht="30" customHeight="1" x14ac:dyDescent="0.25">
      <c r="A33" s="78" t="s">
        <v>64</v>
      </c>
      <c r="B33" s="460"/>
      <c r="C33" s="461"/>
      <c r="D33" s="461"/>
      <c r="E33" s="82"/>
      <c r="F33" s="462"/>
      <c r="G33" s="463"/>
      <c r="H33" s="464"/>
      <c r="I33" s="464"/>
      <c r="J33" s="465"/>
      <c r="K33" s="465"/>
      <c r="L33" s="465"/>
      <c r="M33" s="83"/>
      <c r="N33" s="464"/>
      <c r="O33" s="466"/>
      <c r="P33" s="466"/>
      <c r="Q33" s="84"/>
      <c r="R33" s="84"/>
    </row>
    <row r="34" spans="1:18" ht="30" customHeight="1" x14ac:dyDescent="0.25">
      <c r="A34" s="78" t="s">
        <v>65</v>
      </c>
      <c r="B34" s="467"/>
      <c r="C34" s="468"/>
      <c r="D34" s="468"/>
      <c r="E34" s="85"/>
      <c r="F34" s="469"/>
      <c r="G34" s="470"/>
      <c r="H34" s="471"/>
      <c r="I34" s="471"/>
      <c r="J34" s="472"/>
      <c r="K34" s="472"/>
      <c r="L34" s="472"/>
      <c r="M34" s="86"/>
      <c r="N34" s="471"/>
      <c r="O34" s="473"/>
      <c r="P34" s="473"/>
      <c r="Q34" s="84"/>
      <c r="R34" s="84"/>
    </row>
    <row r="35" spans="1:18" ht="30" customHeight="1" x14ac:dyDescent="0.25">
      <c r="A35" s="78" t="s">
        <v>66</v>
      </c>
      <c r="B35" s="446" t="s">
        <v>314</v>
      </c>
      <c r="C35" s="447"/>
      <c r="D35" s="448"/>
      <c r="E35" s="88">
        <f>E25+E26+E27+E28+E29+E30+E31+E32+E33+E34</f>
        <v>0</v>
      </c>
      <c r="F35" s="449">
        <f>F25+F26+F27+F28+F29+F30+F31+F32+F33+F34</f>
        <v>0</v>
      </c>
      <c r="G35" s="450"/>
      <c r="H35" s="451"/>
      <c r="I35" s="452"/>
      <c r="J35" s="453">
        <f t="shared" ref="J35:L35" si="1">J25+J26+J27+J28+J29+J30+J31+J32+J33+J34</f>
        <v>0</v>
      </c>
      <c r="K35" s="453">
        <f t="shared" si="1"/>
        <v>0</v>
      </c>
      <c r="L35" s="453">
        <f t="shared" si="1"/>
        <v>0</v>
      </c>
      <c r="M35" s="89"/>
      <c r="N35" s="454"/>
      <c r="O35" s="455"/>
      <c r="P35" s="456"/>
      <c r="Q35" s="88">
        <f>Q25+Q26+Q27+Q28+Q29+Q30+Q31+Q32+Q33+Q34</f>
        <v>0</v>
      </c>
      <c r="R35" s="88">
        <f>R25+R26+R27+R28+R29+R30+R31+R32+R33+R34</f>
        <v>0</v>
      </c>
    </row>
    <row r="36" spans="1:18" ht="12.6" customHeight="1" x14ac:dyDescent="0.25">
      <c r="A36" s="457"/>
      <c r="B36" s="458"/>
      <c r="C36" s="458"/>
      <c r="D36" s="458"/>
      <c r="E36" s="458"/>
      <c r="F36" s="458"/>
      <c r="G36" s="458"/>
      <c r="H36" s="458"/>
      <c r="I36" s="458"/>
      <c r="J36" s="458"/>
      <c r="K36" s="458"/>
      <c r="L36" s="458"/>
      <c r="M36" s="458"/>
      <c r="N36" s="458"/>
      <c r="O36" s="458"/>
      <c r="P36" s="458"/>
      <c r="Q36" s="458"/>
      <c r="R36" s="459"/>
    </row>
    <row r="37" spans="1:18" ht="14.45" customHeight="1" x14ac:dyDescent="0.25">
      <c r="A37" s="201">
        <v>45292</v>
      </c>
      <c r="B37" s="202"/>
      <c r="C37" s="203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10" t="s">
        <v>96</v>
      </c>
    </row>
    <row r="38" spans="1:18" ht="20.25" hidden="1" customHeigh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</row>
    <row r="39" spans="1:18" ht="20.25" hidden="1" customHeight="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</row>
    <row r="40" spans="1:18" ht="20.25" hidden="1" customHeight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</row>
    <row r="41" spans="1:18" ht="20.25" hidden="1" customHeight="1" x14ac:dyDescent="0.25"/>
    <row r="42" spans="1:18" ht="20.25" hidden="1" customHeight="1" x14ac:dyDescent="0.25"/>
    <row r="43" spans="1:18" hidden="1" x14ac:dyDescent="0.25"/>
    <row r="44" spans="1:18" ht="20.25" hidden="1" customHeight="1" x14ac:dyDescent="0.25"/>
    <row r="45" spans="1:18" hidden="1" x14ac:dyDescent="0.25"/>
    <row r="46" spans="1:18" hidden="1" x14ac:dyDescent="0.25"/>
    <row r="47" spans="1:18" hidden="1" x14ac:dyDescent="0.25"/>
    <row r="48" spans="1:1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t="20.25" hidden="1" customHeight="1" x14ac:dyDescent="0.25"/>
    <row r="55" ht="20.25" hidden="1" customHeight="1" x14ac:dyDescent="0.25"/>
    <row r="56" ht="25.5" hidden="1" customHeight="1" x14ac:dyDescent="0.25"/>
    <row r="57" ht="25.5" hidden="1" customHeight="1" x14ac:dyDescent="0.25"/>
    <row r="58" x14ac:dyDescent="0.25"/>
    <row r="59" hidden="1" x14ac:dyDescent="0.25"/>
  </sheetData>
  <mergeCells count="133">
    <mergeCell ref="A10:L10"/>
    <mergeCell ref="M10:R10"/>
    <mergeCell ref="A11:R11"/>
    <mergeCell ref="B12:D12"/>
    <mergeCell ref="F12:G12"/>
    <mergeCell ref="H12:I12"/>
    <mergeCell ref="J12:L12"/>
    <mergeCell ref="N12:P12"/>
    <mergeCell ref="E2:N7"/>
    <mergeCell ref="O3:R5"/>
    <mergeCell ref="O6:R7"/>
    <mergeCell ref="A8:D8"/>
    <mergeCell ref="F8:R8"/>
    <mergeCell ref="A9:L9"/>
    <mergeCell ref="M9:R9"/>
    <mergeCell ref="B13:D13"/>
    <mergeCell ref="F13:G13"/>
    <mergeCell ref="H13:I13"/>
    <mergeCell ref="J13:L13"/>
    <mergeCell ref="N13:P13"/>
    <mergeCell ref="B14:D14"/>
    <mergeCell ref="F14:G14"/>
    <mergeCell ref="H14:I14"/>
    <mergeCell ref="J14:L14"/>
    <mergeCell ref="N14:P14"/>
    <mergeCell ref="B15:D15"/>
    <mergeCell ref="F15:G15"/>
    <mergeCell ref="H15:I15"/>
    <mergeCell ref="J15:L15"/>
    <mergeCell ref="N15:P15"/>
    <mergeCell ref="B16:D16"/>
    <mergeCell ref="F16:G16"/>
    <mergeCell ref="H16:I16"/>
    <mergeCell ref="J16:L16"/>
    <mergeCell ref="N16:P16"/>
    <mergeCell ref="B17:D17"/>
    <mergeCell ref="F17:G17"/>
    <mergeCell ref="H17:I17"/>
    <mergeCell ref="J17:L17"/>
    <mergeCell ref="N17:P17"/>
    <mergeCell ref="B18:D18"/>
    <mergeCell ref="F18:G18"/>
    <mergeCell ref="H18:I18"/>
    <mergeCell ref="J18:L18"/>
    <mergeCell ref="N18:P18"/>
    <mergeCell ref="B19:D19"/>
    <mergeCell ref="F19:G19"/>
    <mergeCell ref="H19:I19"/>
    <mergeCell ref="J19:L19"/>
    <mergeCell ref="N19:P19"/>
    <mergeCell ref="B20:D20"/>
    <mergeCell ref="F20:G20"/>
    <mergeCell ref="H20:I20"/>
    <mergeCell ref="J20:L20"/>
    <mergeCell ref="N20:P20"/>
    <mergeCell ref="B21:D21"/>
    <mergeCell ref="F21:G21"/>
    <mergeCell ref="H21:I21"/>
    <mergeCell ref="J21:L21"/>
    <mergeCell ref="N21:P21"/>
    <mergeCell ref="B22:D22"/>
    <mergeCell ref="F22:G22"/>
    <mergeCell ref="H22:I22"/>
    <mergeCell ref="J22:L22"/>
    <mergeCell ref="N22:P22"/>
    <mergeCell ref="B23:D23"/>
    <mergeCell ref="F23:G23"/>
    <mergeCell ref="H23:I23"/>
    <mergeCell ref="J23:L23"/>
    <mergeCell ref="N23:P23"/>
    <mergeCell ref="B24:D24"/>
    <mergeCell ref="F24:G24"/>
    <mergeCell ref="H24:I24"/>
    <mergeCell ref="J24:L24"/>
    <mergeCell ref="N24:P24"/>
    <mergeCell ref="B25:D25"/>
    <mergeCell ref="F25:G25"/>
    <mergeCell ref="H25:I25"/>
    <mergeCell ref="J25:L25"/>
    <mergeCell ref="N25:P25"/>
    <mergeCell ref="B26:D26"/>
    <mergeCell ref="F26:G26"/>
    <mergeCell ref="H26:I26"/>
    <mergeCell ref="J26:L26"/>
    <mergeCell ref="N26:P26"/>
    <mergeCell ref="B27:D27"/>
    <mergeCell ref="F27:G27"/>
    <mergeCell ref="H27:I27"/>
    <mergeCell ref="J27:L27"/>
    <mergeCell ref="N27:P27"/>
    <mergeCell ref="B28:D28"/>
    <mergeCell ref="F28:G28"/>
    <mergeCell ref="H28:I28"/>
    <mergeCell ref="J28:L28"/>
    <mergeCell ref="N28:P28"/>
    <mergeCell ref="B29:D29"/>
    <mergeCell ref="F29:G29"/>
    <mergeCell ref="H29:I29"/>
    <mergeCell ref="J29:L29"/>
    <mergeCell ref="N29:P29"/>
    <mergeCell ref="B30:D30"/>
    <mergeCell ref="F30:G30"/>
    <mergeCell ref="H30:I30"/>
    <mergeCell ref="J30:L30"/>
    <mergeCell ref="N30:P30"/>
    <mergeCell ref="B31:D31"/>
    <mergeCell ref="F31:G31"/>
    <mergeCell ref="H31:I31"/>
    <mergeCell ref="J31:L31"/>
    <mergeCell ref="N31:P31"/>
    <mergeCell ref="B32:D32"/>
    <mergeCell ref="F32:G32"/>
    <mergeCell ref="H32:I32"/>
    <mergeCell ref="J32:L32"/>
    <mergeCell ref="N32:P32"/>
    <mergeCell ref="A37:B37"/>
    <mergeCell ref="C37:Q37"/>
    <mergeCell ref="B35:D35"/>
    <mergeCell ref="F35:G35"/>
    <mergeCell ref="H35:I35"/>
    <mergeCell ref="J35:L35"/>
    <mergeCell ref="N35:P35"/>
    <mergeCell ref="A36:R36"/>
    <mergeCell ref="B33:D33"/>
    <mergeCell ref="F33:G33"/>
    <mergeCell ref="H33:I33"/>
    <mergeCell ref="J33:L33"/>
    <mergeCell ref="N33:P33"/>
    <mergeCell ref="B34:D34"/>
    <mergeCell ref="F34:G34"/>
    <mergeCell ref="H34:I34"/>
    <mergeCell ref="J34:L34"/>
    <mergeCell ref="N34:P34"/>
  </mergeCells>
  <conditionalFormatting sqref="E23:G23 Q23:R23">
    <cfRule type="cellIs" dxfId="6" priority="4" operator="equal">
      <formula>0</formula>
    </cfRule>
  </conditionalFormatting>
  <conditionalFormatting sqref="E35:G35">
    <cfRule type="cellIs" dxfId="5" priority="2" operator="equal">
      <formula>0</formula>
    </cfRule>
  </conditionalFormatting>
  <conditionalFormatting sqref="J23:L23 J35:L35">
    <cfRule type="cellIs" dxfId="4" priority="1" operator="equal">
      <formula>0</formula>
    </cfRule>
  </conditionalFormatting>
  <conditionalFormatting sqref="Q35:R35">
    <cfRule type="cellIs" dxfId="3" priority="3" operator="equal">
      <formula>0</formula>
    </cfRule>
  </conditionalFormatting>
  <printOptions horizontalCentered="1"/>
  <pageMargins left="0.4" right="0.4" top="0.4" bottom="0.4" header="0" footer="0"/>
  <pageSetup scale="7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216"/>
  <sheetViews>
    <sheetView showGridLines="0" zoomScaleNormal="100" workbookViewId="0">
      <selection activeCell="I209" sqref="I209:L209"/>
    </sheetView>
  </sheetViews>
  <sheetFormatPr defaultColWidth="0" defaultRowHeight="15" customHeight="1" zeroHeight="1" x14ac:dyDescent="0.25"/>
  <cols>
    <col min="1" max="1" width="6.7109375" style="111" customWidth="1"/>
    <col min="2" max="2" width="5.7109375" style="111" customWidth="1"/>
    <col min="3" max="3" width="4.7109375" style="111" customWidth="1"/>
    <col min="4" max="4" width="3.7109375" style="111" customWidth="1"/>
    <col min="5" max="5" width="15.7109375" style="111" customWidth="1"/>
    <col min="6" max="7" width="3.7109375" style="111" customWidth="1"/>
    <col min="8" max="8" width="8.7109375" style="111" customWidth="1"/>
    <col min="9" max="9" width="4.7109375" style="111" customWidth="1"/>
    <col min="10" max="12" width="3.7109375" style="111" customWidth="1"/>
    <col min="13" max="13" width="10.85546875" style="111" customWidth="1"/>
    <col min="14" max="14" width="5.7109375" style="111" customWidth="1"/>
    <col min="15" max="15" width="4.7109375" style="111" customWidth="1"/>
    <col min="16" max="16" width="6.7109375" style="111" customWidth="1"/>
    <col min="17" max="17" width="10" style="111" customWidth="1"/>
    <col min="18" max="18" width="15.7109375" style="111" customWidth="1"/>
    <col min="19" max="19" width="2" style="111" customWidth="1"/>
    <col min="20" max="16384" width="0" style="111" hidden="1"/>
  </cols>
  <sheetData>
    <row r="1" spans="1:18" x14ac:dyDescent="0.25"/>
    <row r="2" spans="1:18" ht="20.25" x14ac:dyDescent="0.25">
      <c r="A2" s="1"/>
      <c r="B2" s="2"/>
      <c r="C2" s="2"/>
      <c r="D2" s="2"/>
      <c r="E2" s="355" t="s">
        <v>0</v>
      </c>
      <c r="F2" s="356"/>
      <c r="G2" s="356"/>
      <c r="H2" s="356"/>
      <c r="I2" s="356"/>
      <c r="J2" s="356"/>
      <c r="K2" s="356"/>
      <c r="L2" s="356"/>
      <c r="M2" s="356"/>
      <c r="N2" s="356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440" t="s">
        <v>182</v>
      </c>
      <c r="P3" s="359"/>
      <c r="Q3" s="359"/>
      <c r="R3" s="360"/>
    </row>
    <row r="4" spans="1:18" ht="15" customHeight="1" x14ac:dyDescent="0.25">
      <c r="A4" s="5"/>
      <c r="B4" s="6"/>
      <c r="C4" s="6"/>
      <c r="D4" s="6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61"/>
      <c r="P4" s="361"/>
      <c r="Q4" s="361"/>
      <c r="R4" s="360"/>
    </row>
    <row r="5" spans="1:18" ht="15" customHeight="1" x14ac:dyDescent="0.25">
      <c r="A5" s="5"/>
      <c r="B5" s="6"/>
      <c r="C5" s="6"/>
      <c r="D5" s="6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61"/>
      <c r="P5" s="361"/>
      <c r="Q5" s="361"/>
      <c r="R5" s="360"/>
    </row>
    <row r="6" spans="1:18" ht="15" customHeight="1" x14ac:dyDescent="0.25">
      <c r="A6" s="5"/>
      <c r="B6" s="6"/>
      <c r="C6" s="7" t="s">
        <v>1</v>
      </c>
      <c r="D6" s="8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9"/>
      <c r="P6" s="359"/>
      <c r="Q6" s="359"/>
      <c r="R6" s="360"/>
    </row>
    <row r="7" spans="1:18" ht="15.75" customHeight="1" x14ac:dyDescent="0.25">
      <c r="A7" s="5"/>
      <c r="B7" s="110"/>
      <c r="C7" s="110"/>
      <c r="D7" s="110"/>
      <c r="E7" s="358"/>
      <c r="F7" s="358"/>
      <c r="G7" s="358"/>
      <c r="H7" s="358"/>
      <c r="I7" s="358"/>
      <c r="J7" s="358"/>
      <c r="K7" s="358"/>
      <c r="L7" s="358"/>
      <c r="M7" s="358"/>
      <c r="N7" s="358"/>
      <c r="O7" s="361"/>
      <c r="P7" s="361"/>
      <c r="Q7" s="361"/>
      <c r="R7" s="360"/>
    </row>
    <row r="8" spans="1:18" ht="23.25" x14ac:dyDescent="0.35">
      <c r="A8" s="362" t="s">
        <v>2</v>
      </c>
      <c r="B8" s="363"/>
      <c r="C8" s="363"/>
      <c r="D8" s="363"/>
      <c r="E8" s="150">
        <f>'Missouri Cover'!$BP$2</f>
        <v>2026</v>
      </c>
      <c r="F8" s="387" t="s">
        <v>337</v>
      </c>
      <c r="G8" s="388"/>
      <c r="H8" s="388"/>
      <c r="I8" s="388"/>
      <c r="J8" s="388"/>
      <c r="K8" s="388"/>
      <c r="L8" s="388"/>
      <c r="M8" s="388"/>
      <c r="N8" s="388"/>
      <c r="O8" s="388"/>
      <c r="P8" s="388"/>
      <c r="Q8" s="388"/>
      <c r="R8" s="389"/>
    </row>
    <row r="9" spans="1:18" ht="18" customHeight="1" x14ac:dyDescent="0.25">
      <c r="A9" s="350" t="s">
        <v>3</v>
      </c>
      <c r="B9" s="351"/>
      <c r="C9" s="351"/>
      <c r="D9" s="351"/>
      <c r="E9" s="351"/>
      <c r="F9" s="351"/>
      <c r="G9" s="352"/>
      <c r="H9" s="352"/>
      <c r="I9" s="351"/>
      <c r="J9" s="351"/>
      <c r="K9" s="351"/>
      <c r="L9" s="353"/>
      <c r="M9" s="354" t="s">
        <v>4</v>
      </c>
      <c r="N9" s="180"/>
      <c r="O9" s="180"/>
      <c r="P9" s="180"/>
      <c r="Q9" s="180"/>
      <c r="R9" s="181"/>
    </row>
    <row r="10" spans="1:18" ht="30" customHeight="1" x14ac:dyDescent="0.25">
      <c r="A10" s="341" t="str">
        <f>IF('Missouri Cover'!$H$38="","",'Missouri Cover'!$H$38)</f>
        <v/>
      </c>
      <c r="B10" s="342"/>
      <c r="C10" s="342"/>
      <c r="D10" s="342"/>
      <c r="E10" s="342"/>
      <c r="F10" s="342"/>
      <c r="G10" s="342"/>
      <c r="H10" s="342"/>
      <c r="I10" s="342"/>
      <c r="J10" s="342"/>
      <c r="K10" s="342"/>
      <c r="L10" s="343"/>
      <c r="M10" s="344" t="str">
        <f>'Missouri Cover'!$AM$38</f>
        <v/>
      </c>
      <c r="N10" s="286"/>
      <c r="O10" s="286"/>
      <c r="P10" s="286"/>
      <c r="Q10" s="286"/>
      <c r="R10" s="288"/>
    </row>
    <row r="11" spans="1:18" ht="18" customHeight="1" x14ac:dyDescent="0.25">
      <c r="A11" s="345"/>
      <c r="B11" s="346"/>
      <c r="C11" s="346"/>
      <c r="D11" s="346"/>
      <c r="E11" s="346"/>
      <c r="F11" s="346"/>
      <c r="G11" s="346"/>
      <c r="H11" s="346"/>
      <c r="I11" s="346"/>
      <c r="J11" s="346"/>
      <c r="K11" s="346"/>
      <c r="L11" s="346"/>
      <c r="M11" s="346"/>
      <c r="N11" s="346"/>
      <c r="O11" s="346"/>
      <c r="P11" s="346"/>
      <c r="Q11" s="346"/>
      <c r="R11" s="347"/>
    </row>
    <row r="12" spans="1:18" ht="33" customHeight="1" x14ac:dyDescent="0.25">
      <c r="A12" s="531" t="s">
        <v>97</v>
      </c>
      <c r="B12" s="533" t="s">
        <v>98</v>
      </c>
      <c r="C12" s="534"/>
      <c r="D12" s="535" t="s">
        <v>99</v>
      </c>
      <c r="E12" s="507"/>
      <c r="F12" s="507"/>
      <c r="G12" s="507"/>
      <c r="H12" s="507"/>
      <c r="I12" s="536" t="s">
        <v>100</v>
      </c>
      <c r="J12" s="537"/>
      <c r="K12" s="537"/>
      <c r="L12" s="537"/>
      <c r="M12" s="429" t="s">
        <v>101</v>
      </c>
      <c r="N12" s="538"/>
      <c r="O12" s="538"/>
      <c r="P12" s="538"/>
      <c r="Q12" s="538"/>
      <c r="R12" s="538"/>
    </row>
    <row r="13" spans="1:18" ht="18.75" customHeight="1" x14ac:dyDescent="0.25">
      <c r="A13" s="532"/>
      <c r="B13" s="534"/>
      <c r="C13" s="534"/>
      <c r="D13" s="507"/>
      <c r="E13" s="507"/>
      <c r="F13" s="507"/>
      <c r="G13" s="507"/>
      <c r="H13" s="507"/>
      <c r="I13" s="537"/>
      <c r="J13" s="537"/>
      <c r="K13" s="537"/>
      <c r="L13" s="537"/>
      <c r="M13" s="523" t="s">
        <v>102</v>
      </c>
      <c r="N13" s="498"/>
      <c r="O13" s="498"/>
      <c r="P13" s="498"/>
      <c r="Q13" s="524" t="s">
        <v>103</v>
      </c>
      <c r="R13" s="525"/>
    </row>
    <row r="14" spans="1:18" ht="30" customHeight="1" x14ac:dyDescent="0.25">
      <c r="A14" s="91">
        <v>1</v>
      </c>
      <c r="B14" s="542"/>
      <c r="C14" s="543"/>
      <c r="D14" s="544" t="s">
        <v>183</v>
      </c>
      <c r="E14" s="545"/>
      <c r="F14" s="545"/>
      <c r="G14" s="545"/>
      <c r="H14" s="545"/>
      <c r="I14" s="542"/>
      <c r="J14" s="542"/>
      <c r="K14" s="542"/>
      <c r="L14" s="542"/>
      <c r="M14" s="546"/>
      <c r="N14" s="547"/>
      <c r="O14" s="547"/>
      <c r="P14" s="547"/>
      <c r="Q14" s="548"/>
      <c r="R14" s="548"/>
    </row>
    <row r="15" spans="1:18" ht="30" customHeight="1" x14ac:dyDescent="0.25">
      <c r="A15" s="92">
        <v>2</v>
      </c>
      <c r="B15" s="498">
        <v>301</v>
      </c>
      <c r="C15" s="507"/>
      <c r="D15" s="505" t="s">
        <v>184</v>
      </c>
      <c r="E15" s="506"/>
      <c r="F15" s="506"/>
      <c r="G15" s="506"/>
      <c r="H15" s="506"/>
      <c r="I15" s="515" t="s">
        <v>104</v>
      </c>
      <c r="J15" s="498"/>
      <c r="K15" s="498"/>
      <c r="L15" s="498"/>
      <c r="M15" s="520"/>
      <c r="N15" s="509"/>
      <c r="O15" s="509"/>
      <c r="P15" s="509"/>
      <c r="Q15" s="516"/>
      <c r="R15" s="509"/>
    </row>
    <row r="16" spans="1:18" ht="30.75" customHeight="1" x14ac:dyDescent="0.25">
      <c r="A16" s="92">
        <v>3</v>
      </c>
      <c r="B16" s="498">
        <v>302</v>
      </c>
      <c r="C16" s="507"/>
      <c r="D16" s="505" t="s">
        <v>185</v>
      </c>
      <c r="E16" s="506"/>
      <c r="F16" s="506"/>
      <c r="G16" s="506"/>
      <c r="H16" s="506"/>
      <c r="I16" s="515" t="s">
        <v>104</v>
      </c>
      <c r="J16" s="498"/>
      <c r="K16" s="498"/>
      <c r="L16" s="498"/>
      <c r="M16" s="520"/>
      <c r="N16" s="509"/>
      <c r="O16" s="509"/>
      <c r="P16" s="509"/>
      <c r="Q16" s="516"/>
      <c r="R16" s="509"/>
    </row>
    <row r="17" spans="1:18" ht="30" customHeight="1" x14ac:dyDescent="0.25">
      <c r="A17" s="92">
        <v>4</v>
      </c>
      <c r="B17" s="498">
        <v>303</v>
      </c>
      <c r="C17" s="507"/>
      <c r="D17" s="505" t="s">
        <v>186</v>
      </c>
      <c r="E17" s="506"/>
      <c r="F17" s="506"/>
      <c r="G17" s="506"/>
      <c r="H17" s="506"/>
      <c r="I17" s="515" t="s">
        <v>104</v>
      </c>
      <c r="J17" s="498"/>
      <c r="K17" s="498"/>
      <c r="L17" s="498"/>
      <c r="M17" s="520"/>
      <c r="N17" s="509"/>
      <c r="O17" s="509"/>
      <c r="P17" s="509"/>
      <c r="Q17" s="516"/>
      <c r="R17" s="509"/>
    </row>
    <row r="18" spans="1:18" ht="30" customHeight="1" x14ac:dyDescent="0.25">
      <c r="A18" s="92">
        <v>5</v>
      </c>
      <c r="B18" s="498"/>
      <c r="C18" s="507"/>
      <c r="D18" s="499" t="s">
        <v>187</v>
      </c>
      <c r="E18" s="517"/>
      <c r="F18" s="517"/>
      <c r="G18" s="517"/>
      <c r="H18" s="517"/>
      <c r="I18" s="498"/>
      <c r="J18" s="498"/>
      <c r="K18" s="498"/>
      <c r="L18" s="498"/>
      <c r="M18" s="520"/>
      <c r="N18" s="509"/>
      <c r="O18" s="509"/>
      <c r="P18" s="509"/>
      <c r="Q18" s="516"/>
      <c r="R18" s="509"/>
    </row>
    <row r="19" spans="1:18" ht="30" customHeight="1" x14ac:dyDescent="0.25">
      <c r="A19" s="92">
        <v>6</v>
      </c>
      <c r="B19" s="498"/>
      <c r="C19" s="507"/>
      <c r="D19" s="526" t="s">
        <v>188</v>
      </c>
      <c r="E19" s="527"/>
      <c r="F19" s="527"/>
      <c r="G19" s="527"/>
      <c r="H19" s="527"/>
      <c r="I19" s="498"/>
      <c r="J19" s="498"/>
      <c r="K19" s="498"/>
      <c r="L19" s="498"/>
      <c r="M19" s="539"/>
      <c r="N19" s="529"/>
      <c r="O19" s="529"/>
      <c r="P19" s="529"/>
      <c r="Q19" s="530"/>
      <c r="R19" s="529"/>
    </row>
    <row r="20" spans="1:18" ht="30" customHeight="1" x14ac:dyDescent="0.25">
      <c r="A20" s="92">
        <v>7</v>
      </c>
      <c r="B20" s="498"/>
      <c r="C20" s="507"/>
      <c r="D20" s="526" t="s">
        <v>189</v>
      </c>
      <c r="E20" s="527"/>
      <c r="F20" s="527"/>
      <c r="G20" s="527"/>
      <c r="H20" s="527"/>
      <c r="I20" s="498"/>
      <c r="J20" s="498"/>
      <c r="K20" s="498"/>
      <c r="L20" s="498"/>
      <c r="M20" s="539"/>
      <c r="N20" s="529"/>
      <c r="O20" s="529"/>
      <c r="P20" s="529"/>
      <c r="Q20" s="530"/>
      <c r="R20" s="529"/>
    </row>
    <row r="21" spans="1:18" ht="30" customHeight="1" x14ac:dyDescent="0.25">
      <c r="A21" s="92">
        <v>8</v>
      </c>
      <c r="B21" s="498">
        <v>325.10000000000002</v>
      </c>
      <c r="C21" s="507"/>
      <c r="D21" s="505" t="s">
        <v>190</v>
      </c>
      <c r="E21" s="506"/>
      <c r="F21" s="506"/>
      <c r="G21" s="506"/>
      <c r="H21" s="506"/>
      <c r="I21" s="498" t="s">
        <v>105</v>
      </c>
      <c r="J21" s="498"/>
      <c r="K21" s="498"/>
      <c r="L21" s="498"/>
      <c r="M21" s="521"/>
      <c r="N21" s="511"/>
      <c r="O21" s="511"/>
      <c r="P21" s="511"/>
      <c r="Q21" s="516"/>
      <c r="R21" s="509"/>
    </row>
    <row r="22" spans="1:18" ht="30" customHeight="1" x14ac:dyDescent="0.25">
      <c r="A22" s="92">
        <v>9</v>
      </c>
      <c r="B22" s="498">
        <v>325.2</v>
      </c>
      <c r="C22" s="507"/>
      <c r="D22" s="505" t="s">
        <v>191</v>
      </c>
      <c r="E22" s="506"/>
      <c r="F22" s="506"/>
      <c r="G22" s="506"/>
      <c r="H22" s="506"/>
      <c r="I22" s="498" t="s">
        <v>105</v>
      </c>
      <c r="J22" s="498"/>
      <c r="K22" s="498"/>
      <c r="L22" s="498"/>
      <c r="M22" s="521"/>
      <c r="N22" s="511"/>
      <c r="O22" s="511"/>
      <c r="P22" s="511"/>
      <c r="Q22" s="516"/>
      <c r="R22" s="509"/>
    </row>
    <row r="23" spans="1:18" ht="30" customHeight="1" x14ac:dyDescent="0.25">
      <c r="A23" s="92">
        <v>10</v>
      </c>
      <c r="B23" s="498">
        <v>325.3</v>
      </c>
      <c r="C23" s="507"/>
      <c r="D23" s="505" t="s">
        <v>192</v>
      </c>
      <c r="E23" s="506"/>
      <c r="F23" s="506"/>
      <c r="G23" s="506"/>
      <c r="H23" s="506"/>
      <c r="I23" s="498" t="s">
        <v>105</v>
      </c>
      <c r="J23" s="498"/>
      <c r="K23" s="498"/>
      <c r="L23" s="498"/>
      <c r="M23" s="521"/>
      <c r="N23" s="511"/>
      <c r="O23" s="511"/>
      <c r="P23" s="511"/>
      <c r="Q23" s="516"/>
      <c r="R23" s="509"/>
    </row>
    <row r="24" spans="1:18" ht="30" customHeight="1" x14ac:dyDescent="0.25">
      <c r="A24" s="92">
        <v>11</v>
      </c>
      <c r="B24" s="498">
        <v>325.39999999999998</v>
      </c>
      <c r="C24" s="507"/>
      <c r="D24" s="505" t="s">
        <v>170</v>
      </c>
      <c r="E24" s="506"/>
      <c r="F24" s="506"/>
      <c r="G24" s="506"/>
      <c r="H24" s="506"/>
      <c r="I24" s="498" t="s">
        <v>105</v>
      </c>
      <c r="J24" s="498"/>
      <c r="K24" s="498"/>
      <c r="L24" s="498"/>
      <c r="M24" s="521"/>
      <c r="N24" s="511"/>
      <c r="O24" s="511"/>
      <c r="P24" s="511"/>
      <c r="Q24" s="516"/>
      <c r="R24" s="509"/>
    </row>
    <row r="25" spans="1:18" ht="30" customHeight="1" x14ac:dyDescent="0.25">
      <c r="A25" s="92">
        <v>12</v>
      </c>
      <c r="B25" s="498">
        <v>325.5</v>
      </c>
      <c r="C25" s="507"/>
      <c r="D25" s="505" t="s">
        <v>193</v>
      </c>
      <c r="E25" s="506"/>
      <c r="F25" s="506"/>
      <c r="G25" s="506"/>
      <c r="H25" s="506"/>
      <c r="I25" s="498" t="s">
        <v>105</v>
      </c>
      <c r="J25" s="498"/>
      <c r="K25" s="498"/>
      <c r="L25" s="498"/>
      <c r="M25" s="521"/>
      <c r="N25" s="511"/>
      <c r="O25" s="511"/>
      <c r="P25" s="511"/>
      <c r="Q25" s="516"/>
      <c r="R25" s="509"/>
    </row>
    <row r="26" spans="1:18" ht="30" customHeight="1" x14ac:dyDescent="0.25">
      <c r="A26" s="92">
        <v>13</v>
      </c>
      <c r="B26" s="498">
        <v>326</v>
      </c>
      <c r="C26" s="507"/>
      <c r="D26" s="505" t="s">
        <v>194</v>
      </c>
      <c r="E26" s="506"/>
      <c r="F26" s="506"/>
      <c r="G26" s="506"/>
      <c r="H26" s="506"/>
      <c r="I26" s="498" t="s">
        <v>105</v>
      </c>
      <c r="J26" s="498"/>
      <c r="K26" s="498"/>
      <c r="L26" s="498"/>
      <c r="M26" s="521"/>
      <c r="N26" s="511"/>
      <c r="O26" s="511"/>
      <c r="P26" s="511"/>
      <c r="Q26" s="516"/>
      <c r="R26" s="509"/>
    </row>
    <row r="27" spans="1:18" ht="30" customHeight="1" x14ac:dyDescent="0.25">
      <c r="A27" s="92">
        <v>14</v>
      </c>
      <c r="B27" s="498">
        <v>327</v>
      </c>
      <c r="C27" s="507"/>
      <c r="D27" s="505" t="s">
        <v>195</v>
      </c>
      <c r="E27" s="506"/>
      <c r="F27" s="506"/>
      <c r="G27" s="506"/>
      <c r="H27" s="506"/>
      <c r="I27" s="498" t="s">
        <v>105</v>
      </c>
      <c r="J27" s="498"/>
      <c r="K27" s="498"/>
      <c r="L27" s="498"/>
      <c r="M27" s="521"/>
      <c r="N27" s="511"/>
      <c r="O27" s="511"/>
      <c r="P27" s="511"/>
      <c r="Q27" s="516"/>
      <c r="R27" s="509"/>
    </row>
    <row r="28" spans="1:18" ht="30" customHeight="1" x14ac:dyDescent="0.25">
      <c r="A28" s="92">
        <v>15</v>
      </c>
      <c r="B28" s="498">
        <v>328</v>
      </c>
      <c r="C28" s="507"/>
      <c r="D28" s="505" t="s">
        <v>196</v>
      </c>
      <c r="E28" s="506"/>
      <c r="F28" s="506"/>
      <c r="G28" s="506"/>
      <c r="H28" s="506"/>
      <c r="I28" s="498" t="s">
        <v>105</v>
      </c>
      <c r="J28" s="498"/>
      <c r="K28" s="498"/>
      <c r="L28" s="498"/>
      <c r="M28" s="521"/>
      <c r="N28" s="511"/>
      <c r="O28" s="511"/>
      <c r="P28" s="511"/>
      <c r="Q28" s="516"/>
      <c r="R28" s="509"/>
    </row>
    <row r="29" spans="1:18" ht="30" customHeight="1" x14ac:dyDescent="0.25">
      <c r="A29" s="92">
        <v>16</v>
      </c>
      <c r="B29" s="498">
        <v>329</v>
      </c>
      <c r="C29" s="507"/>
      <c r="D29" s="505" t="s">
        <v>197</v>
      </c>
      <c r="E29" s="506"/>
      <c r="F29" s="506"/>
      <c r="G29" s="506"/>
      <c r="H29" s="506"/>
      <c r="I29" s="498" t="s">
        <v>105</v>
      </c>
      <c r="J29" s="498"/>
      <c r="K29" s="498"/>
      <c r="L29" s="498"/>
      <c r="M29" s="521"/>
      <c r="N29" s="511"/>
      <c r="O29" s="511"/>
      <c r="P29" s="511"/>
      <c r="Q29" s="516"/>
      <c r="R29" s="509"/>
    </row>
    <row r="30" spans="1:18" ht="30" customHeight="1" x14ac:dyDescent="0.25">
      <c r="A30" s="92">
        <v>17</v>
      </c>
      <c r="B30" s="498">
        <v>330</v>
      </c>
      <c r="C30" s="507"/>
      <c r="D30" s="505" t="s">
        <v>198</v>
      </c>
      <c r="E30" s="506"/>
      <c r="F30" s="506"/>
      <c r="G30" s="506"/>
      <c r="H30" s="506"/>
      <c r="I30" s="498" t="s">
        <v>105</v>
      </c>
      <c r="J30" s="498"/>
      <c r="K30" s="498"/>
      <c r="L30" s="498"/>
      <c r="M30" s="521"/>
      <c r="N30" s="511"/>
      <c r="O30" s="511"/>
      <c r="P30" s="511"/>
      <c r="Q30" s="516"/>
      <c r="R30" s="509"/>
    </row>
    <row r="31" spans="1:18" ht="30" customHeight="1" x14ac:dyDescent="0.25">
      <c r="A31" s="92">
        <v>18</v>
      </c>
      <c r="B31" s="498">
        <v>332</v>
      </c>
      <c r="C31" s="498"/>
      <c r="D31" s="505" t="s">
        <v>199</v>
      </c>
      <c r="E31" s="506"/>
      <c r="F31" s="506"/>
      <c r="G31" s="506"/>
      <c r="H31" s="506"/>
      <c r="I31" s="498" t="s">
        <v>105</v>
      </c>
      <c r="J31" s="498"/>
      <c r="K31" s="498"/>
      <c r="L31" s="498"/>
      <c r="M31" s="521"/>
      <c r="N31" s="511"/>
      <c r="O31" s="511"/>
      <c r="P31" s="511"/>
      <c r="Q31" s="516"/>
      <c r="R31" s="509"/>
    </row>
    <row r="32" spans="1:18" ht="30.75" customHeight="1" x14ac:dyDescent="0.25">
      <c r="A32" s="92">
        <v>19</v>
      </c>
      <c r="B32" s="498">
        <v>332</v>
      </c>
      <c r="C32" s="498"/>
      <c r="D32" s="505" t="s">
        <v>200</v>
      </c>
      <c r="E32" s="506"/>
      <c r="F32" s="506"/>
      <c r="G32" s="506"/>
      <c r="H32" s="506"/>
      <c r="I32" s="498" t="s">
        <v>105</v>
      </c>
      <c r="J32" s="498"/>
      <c r="K32" s="498"/>
      <c r="L32" s="498"/>
      <c r="M32" s="521"/>
      <c r="N32" s="511"/>
      <c r="O32" s="511"/>
      <c r="P32" s="511"/>
      <c r="Q32" s="516"/>
      <c r="R32" s="509"/>
    </row>
    <row r="33" spans="1:18" ht="30" customHeight="1" x14ac:dyDescent="0.25">
      <c r="A33" s="92">
        <v>20</v>
      </c>
      <c r="B33" s="498">
        <v>333</v>
      </c>
      <c r="C33" s="498"/>
      <c r="D33" s="505" t="s">
        <v>201</v>
      </c>
      <c r="E33" s="506"/>
      <c r="F33" s="506"/>
      <c r="G33" s="506"/>
      <c r="H33" s="506"/>
      <c r="I33" s="498" t="s">
        <v>105</v>
      </c>
      <c r="J33" s="498"/>
      <c r="K33" s="498"/>
      <c r="L33" s="498"/>
      <c r="M33" s="521"/>
      <c r="N33" s="511"/>
      <c r="O33" s="511"/>
      <c r="P33" s="511"/>
      <c r="Q33" s="516"/>
      <c r="R33" s="509"/>
    </row>
    <row r="34" spans="1:18" ht="30" customHeight="1" x14ac:dyDescent="0.25">
      <c r="A34" s="92">
        <v>21</v>
      </c>
      <c r="B34" s="498">
        <v>334</v>
      </c>
      <c r="C34" s="498"/>
      <c r="D34" s="505" t="s">
        <v>202</v>
      </c>
      <c r="E34" s="506"/>
      <c r="F34" s="506"/>
      <c r="G34" s="506"/>
      <c r="H34" s="506"/>
      <c r="I34" s="498" t="s">
        <v>105</v>
      </c>
      <c r="J34" s="498"/>
      <c r="K34" s="498"/>
      <c r="L34" s="498"/>
      <c r="M34" s="519"/>
      <c r="N34" s="511"/>
      <c r="O34" s="511"/>
      <c r="P34" s="511"/>
      <c r="Q34" s="516"/>
      <c r="R34" s="509"/>
    </row>
    <row r="35" spans="1:18" ht="30" customHeight="1" x14ac:dyDescent="0.25">
      <c r="A35" s="92">
        <v>22</v>
      </c>
      <c r="B35" s="498">
        <v>335</v>
      </c>
      <c r="C35" s="498"/>
      <c r="D35" s="505" t="s">
        <v>203</v>
      </c>
      <c r="E35" s="506"/>
      <c r="F35" s="506"/>
      <c r="G35" s="506"/>
      <c r="H35" s="506"/>
      <c r="I35" s="498" t="s">
        <v>106</v>
      </c>
      <c r="J35" s="498"/>
      <c r="K35" s="498"/>
      <c r="L35" s="498"/>
      <c r="M35" s="508"/>
      <c r="N35" s="509"/>
      <c r="O35" s="509"/>
      <c r="P35" s="509"/>
      <c r="Q35" s="510"/>
      <c r="R35" s="511"/>
    </row>
    <row r="36" spans="1:18" ht="30" customHeight="1" x14ac:dyDescent="0.25">
      <c r="A36" s="92">
        <v>23</v>
      </c>
      <c r="B36" s="498">
        <v>336</v>
      </c>
      <c r="C36" s="498"/>
      <c r="D36" s="505" t="s">
        <v>204</v>
      </c>
      <c r="E36" s="506"/>
      <c r="F36" s="506"/>
      <c r="G36" s="506"/>
      <c r="H36" s="506"/>
      <c r="I36" s="498" t="s">
        <v>105</v>
      </c>
      <c r="J36" s="498"/>
      <c r="K36" s="498"/>
      <c r="L36" s="498"/>
      <c r="M36" s="519"/>
      <c r="N36" s="511"/>
      <c r="O36" s="511"/>
      <c r="P36" s="511"/>
      <c r="Q36" s="516"/>
      <c r="R36" s="509"/>
    </row>
    <row r="37" spans="1:18" ht="30" customHeight="1" x14ac:dyDescent="0.25">
      <c r="A37" s="92">
        <v>24</v>
      </c>
      <c r="B37" s="498">
        <v>337</v>
      </c>
      <c r="C37" s="498"/>
      <c r="D37" s="505" t="s">
        <v>205</v>
      </c>
      <c r="E37" s="506"/>
      <c r="F37" s="506"/>
      <c r="G37" s="506"/>
      <c r="H37" s="506"/>
      <c r="I37" s="498" t="s">
        <v>107</v>
      </c>
      <c r="J37" s="498"/>
      <c r="K37" s="498"/>
      <c r="L37" s="498"/>
      <c r="M37" s="519"/>
      <c r="N37" s="511"/>
      <c r="O37" s="511"/>
      <c r="P37" s="511"/>
      <c r="Q37" s="510"/>
      <c r="R37" s="511"/>
    </row>
    <row r="38" spans="1:18" ht="30" customHeight="1" x14ac:dyDescent="0.25">
      <c r="A38" s="92">
        <v>25</v>
      </c>
      <c r="B38" s="498">
        <v>338</v>
      </c>
      <c r="C38" s="498"/>
      <c r="D38" s="505" t="s">
        <v>206</v>
      </c>
      <c r="E38" s="506"/>
      <c r="F38" s="506"/>
      <c r="G38" s="506"/>
      <c r="H38" s="506"/>
      <c r="I38" s="515" t="s">
        <v>104</v>
      </c>
      <c r="J38" s="498"/>
      <c r="K38" s="498"/>
      <c r="L38" s="498"/>
      <c r="M38" s="508"/>
      <c r="N38" s="509"/>
      <c r="O38" s="509"/>
      <c r="P38" s="509"/>
      <c r="Q38" s="516"/>
      <c r="R38" s="509"/>
    </row>
    <row r="39" spans="1:18" ht="30" customHeight="1" x14ac:dyDescent="0.25">
      <c r="A39" s="92">
        <v>26</v>
      </c>
      <c r="B39" s="498"/>
      <c r="C39" s="498"/>
      <c r="D39" s="499" t="s">
        <v>207</v>
      </c>
      <c r="E39" s="517"/>
      <c r="F39" s="517"/>
      <c r="G39" s="517"/>
      <c r="H39" s="517"/>
      <c r="I39" s="500"/>
      <c r="J39" s="501"/>
      <c r="K39" s="501"/>
      <c r="L39" s="501"/>
      <c r="M39" s="512">
        <f>M21+M22+M23+M23+M24+M25+M26+M27+M28+M29+M30+M31+M32+M33+M34+M36+M37</f>
        <v>0</v>
      </c>
      <c r="N39" s="513"/>
      <c r="O39" s="513"/>
      <c r="P39" s="513"/>
      <c r="Q39" s="514">
        <f>Q35+Q37</f>
        <v>0</v>
      </c>
      <c r="R39" s="513"/>
    </row>
    <row r="40" spans="1:18" ht="15" customHeight="1" x14ac:dyDescent="0.25">
      <c r="A40" s="373"/>
      <c r="B40" s="374"/>
      <c r="C40" s="374"/>
      <c r="D40" s="374"/>
      <c r="E40" s="374"/>
      <c r="F40" s="374"/>
      <c r="G40" s="374"/>
      <c r="H40" s="374"/>
      <c r="I40" s="374"/>
      <c r="J40" s="374"/>
      <c r="K40" s="374"/>
      <c r="L40" s="374"/>
      <c r="M40" s="374"/>
      <c r="N40" s="374"/>
      <c r="O40" s="374"/>
      <c r="P40" s="374"/>
      <c r="Q40" s="374"/>
      <c r="R40" s="375"/>
    </row>
    <row r="41" spans="1:18" ht="26.25" customHeight="1" x14ac:dyDescent="0.25">
      <c r="A41" s="438">
        <v>45292</v>
      </c>
      <c r="B41" s="439"/>
      <c r="C41" s="439"/>
      <c r="D41" s="439"/>
      <c r="E41" s="439"/>
      <c r="F41" s="439"/>
      <c r="G41" s="439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21" t="s">
        <v>208</v>
      </c>
    </row>
    <row r="42" spans="1:18" x14ac:dyDescent="0.25"/>
    <row r="43" spans="1:18" ht="20.25" x14ac:dyDescent="0.25">
      <c r="A43" s="1"/>
      <c r="B43" s="2"/>
      <c r="C43" s="2"/>
      <c r="D43" s="2"/>
      <c r="E43" s="355" t="s">
        <v>0</v>
      </c>
      <c r="F43" s="356"/>
      <c r="G43" s="356"/>
      <c r="H43" s="356"/>
      <c r="I43" s="356"/>
      <c r="J43" s="356"/>
      <c r="K43" s="356"/>
      <c r="L43" s="356"/>
      <c r="M43" s="356"/>
      <c r="N43" s="356"/>
      <c r="O43" s="3"/>
      <c r="P43" s="3"/>
      <c r="Q43" s="3"/>
      <c r="R43" s="4"/>
    </row>
    <row r="44" spans="1:18" ht="22.5" customHeight="1" x14ac:dyDescent="0.25">
      <c r="A44" s="5"/>
      <c r="B44" s="6"/>
      <c r="C44" s="6"/>
      <c r="D44" s="6"/>
      <c r="E44" s="357"/>
      <c r="F44" s="357"/>
      <c r="G44" s="357"/>
      <c r="H44" s="357"/>
      <c r="I44" s="357"/>
      <c r="J44" s="357"/>
      <c r="K44" s="357"/>
      <c r="L44" s="357"/>
      <c r="M44" s="357"/>
      <c r="N44" s="357"/>
      <c r="O44" s="440" t="s">
        <v>209</v>
      </c>
      <c r="P44" s="359"/>
      <c r="Q44" s="359"/>
      <c r="R44" s="360"/>
    </row>
    <row r="45" spans="1:18" ht="15" customHeight="1" x14ac:dyDescent="0.25">
      <c r="A45" s="5"/>
      <c r="B45" s="6"/>
      <c r="C45" s="6"/>
      <c r="D45" s="6"/>
      <c r="E45" s="357"/>
      <c r="F45" s="357"/>
      <c r="G45" s="357"/>
      <c r="H45" s="357"/>
      <c r="I45" s="357"/>
      <c r="J45" s="357"/>
      <c r="K45" s="357"/>
      <c r="L45" s="357"/>
      <c r="M45" s="357"/>
      <c r="N45" s="357"/>
      <c r="O45" s="361"/>
      <c r="P45" s="361"/>
      <c r="Q45" s="361"/>
      <c r="R45" s="360"/>
    </row>
    <row r="46" spans="1:18" ht="15" customHeight="1" x14ac:dyDescent="0.25">
      <c r="A46" s="5"/>
      <c r="B46" s="6"/>
      <c r="C46" s="6"/>
      <c r="D46" s="6"/>
      <c r="E46" s="357"/>
      <c r="F46" s="357"/>
      <c r="G46" s="357"/>
      <c r="H46" s="357"/>
      <c r="I46" s="357"/>
      <c r="J46" s="357"/>
      <c r="K46" s="357"/>
      <c r="L46" s="357"/>
      <c r="M46" s="357"/>
      <c r="N46" s="357"/>
      <c r="O46" s="361"/>
      <c r="P46" s="361"/>
      <c r="Q46" s="361"/>
      <c r="R46" s="360"/>
    </row>
    <row r="47" spans="1:18" ht="15" customHeight="1" x14ac:dyDescent="0.25">
      <c r="A47" s="5"/>
      <c r="B47" s="6"/>
      <c r="C47" s="7" t="s">
        <v>1</v>
      </c>
      <c r="D47" s="8"/>
      <c r="E47" s="357"/>
      <c r="F47" s="357"/>
      <c r="G47" s="357"/>
      <c r="H47" s="357"/>
      <c r="I47" s="357"/>
      <c r="J47" s="357"/>
      <c r="K47" s="357"/>
      <c r="L47" s="357"/>
      <c r="M47" s="357"/>
      <c r="N47" s="357"/>
      <c r="O47" s="359"/>
      <c r="P47" s="359"/>
      <c r="Q47" s="359"/>
      <c r="R47" s="360"/>
    </row>
    <row r="48" spans="1:18" ht="15.75" customHeight="1" x14ac:dyDescent="0.25">
      <c r="A48" s="5"/>
      <c r="B48" s="110"/>
      <c r="C48" s="110"/>
      <c r="D48" s="110"/>
      <c r="E48" s="358"/>
      <c r="F48" s="358"/>
      <c r="G48" s="358"/>
      <c r="H48" s="358"/>
      <c r="I48" s="358"/>
      <c r="J48" s="358"/>
      <c r="K48" s="358"/>
      <c r="L48" s="358"/>
      <c r="M48" s="358"/>
      <c r="N48" s="358"/>
      <c r="O48" s="361"/>
      <c r="P48" s="361"/>
      <c r="Q48" s="361"/>
      <c r="R48" s="360"/>
    </row>
    <row r="49" spans="1:20" ht="23.25" x14ac:dyDescent="0.35">
      <c r="A49" s="362" t="s">
        <v>2</v>
      </c>
      <c r="B49" s="363"/>
      <c r="C49" s="363"/>
      <c r="D49" s="363"/>
      <c r="E49" s="150">
        <f>'Missouri Cover'!$BP$2</f>
        <v>2026</v>
      </c>
      <c r="F49" s="387" t="s">
        <v>337</v>
      </c>
      <c r="G49" s="388"/>
      <c r="H49" s="388"/>
      <c r="I49" s="388"/>
      <c r="J49" s="388"/>
      <c r="K49" s="388"/>
      <c r="L49" s="388"/>
      <c r="M49" s="388"/>
      <c r="N49" s="388"/>
      <c r="O49" s="388"/>
      <c r="P49" s="388"/>
      <c r="Q49" s="388"/>
      <c r="R49" s="389"/>
    </row>
    <row r="50" spans="1:20" ht="18" customHeight="1" x14ac:dyDescent="0.25">
      <c r="A50" s="350" t="s">
        <v>3</v>
      </c>
      <c r="B50" s="351"/>
      <c r="C50" s="351"/>
      <c r="D50" s="351"/>
      <c r="E50" s="351"/>
      <c r="F50" s="351"/>
      <c r="G50" s="352"/>
      <c r="H50" s="352"/>
      <c r="I50" s="351"/>
      <c r="J50" s="351"/>
      <c r="K50" s="351"/>
      <c r="L50" s="353"/>
      <c r="M50" s="354" t="s">
        <v>4</v>
      </c>
      <c r="N50" s="180"/>
      <c r="O50" s="180"/>
      <c r="P50" s="180"/>
      <c r="Q50" s="180"/>
      <c r="R50" s="181"/>
    </row>
    <row r="51" spans="1:20" ht="30" customHeight="1" x14ac:dyDescent="0.25">
      <c r="A51" s="341" t="str">
        <f>A10</f>
        <v/>
      </c>
      <c r="B51" s="342"/>
      <c r="C51" s="342"/>
      <c r="D51" s="342"/>
      <c r="E51" s="342"/>
      <c r="F51" s="342"/>
      <c r="G51" s="342"/>
      <c r="H51" s="342"/>
      <c r="I51" s="342"/>
      <c r="J51" s="342"/>
      <c r="K51" s="342"/>
      <c r="L51" s="343"/>
      <c r="M51" s="344" t="str">
        <f>M10</f>
        <v/>
      </c>
      <c r="N51" s="286"/>
      <c r="O51" s="286"/>
      <c r="P51" s="286"/>
      <c r="Q51" s="286"/>
      <c r="R51" s="288"/>
    </row>
    <row r="52" spans="1:20" ht="18" customHeight="1" x14ac:dyDescent="0.25">
      <c r="A52" s="345"/>
      <c r="B52" s="346"/>
      <c r="C52" s="346"/>
      <c r="D52" s="346"/>
      <c r="E52" s="346"/>
      <c r="F52" s="346"/>
      <c r="G52" s="346"/>
      <c r="H52" s="346"/>
      <c r="I52" s="346"/>
      <c r="J52" s="346"/>
      <c r="K52" s="346"/>
      <c r="L52" s="346"/>
      <c r="M52" s="346"/>
      <c r="N52" s="346"/>
      <c r="O52" s="346"/>
      <c r="P52" s="346"/>
      <c r="Q52" s="346"/>
      <c r="R52" s="347"/>
    </row>
    <row r="53" spans="1:20" ht="33" customHeight="1" x14ac:dyDescent="0.25">
      <c r="A53" s="531" t="s">
        <v>97</v>
      </c>
      <c r="B53" s="533" t="s">
        <v>98</v>
      </c>
      <c r="C53" s="534"/>
      <c r="D53" s="535" t="s">
        <v>99</v>
      </c>
      <c r="E53" s="507"/>
      <c r="F53" s="507"/>
      <c r="G53" s="507"/>
      <c r="H53" s="507"/>
      <c r="I53" s="536" t="s">
        <v>100</v>
      </c>
      <c r="J53" s="537"/>
      <c r="K53" s="537"/>
      <c r="L53" s="537"/>
      <c r="M53" s="429" t="s">
        <v>101</v>
      </c>
      <c r="N53" s="538"/>
      <c r="O53" s="538"/>
      <c r="P53" s="538"/>
      <c r="Q53" s="538"/>
      <c r="R53" s="538"/>
    </row>
    <row r="54" spans="1:20" ht="18.75" customHeight="1" x14ac:dyDescent="0.25">
      <c r="A54" s="532"/>
      <c r="B54" s="534"/>
      <c r="C54" s="534"/>
      <c r="D54" s="507"/>
      <c r="E54" s="507"/>
      <c r="F54" s="507"/>
      <c r="G54" s="507"/>
      <c r="H54" s="507"/>
      <c r="I54" s="537"/>
      <c r="J54" s="537"/>
      <c r="K54" s="537"/>
      <c r="L54" s="537"/>
      <c r="M54" s="523" t="s">
        <v>102</v>
      </c>
      <c r="N54" s="498"/>
      <c r="O54" s="498"/>
      <c r="P54" s="498"/>
      <c r="Q54" s="524" t="s">
        <v>103</v>
      </c>
      <c r="R54" s="525"/>
    </row>
    <row r="55" spans="1:20" ht="30" customHeight="1" x14ac:dyDescent="0.25">
      <c r="A55" s="92">
        <v>27</v>
      </c>
      <c r="B55" s="498"/>
      <c r="C55" s="498"/>
      <c r="D55" s="526" t="s">
        <v>210</v>
      </c>
      <c r="E55" s="527"/>
      <c r="F55" s="527"/>
      <c r="G55" s="527"/>
      <c r="H55" s="527"/>
      <c r="I55" s="498"/>
      <c r="J55" s="498"/>
      <c r="K55" s="498"/>
      <c r="L55" s="498"/>
      <c r="M55" s="539"/>
      <c r="N55" s="529"/>
      <c r="O55" s="529"/>
      <c r="P55" s="529"/>
      <c r="Q55" s="530"/>
      <c r="R55" s="529"/>
    </row>
    <row r="56" spans="1:20" ht="30" customHeight="1" x14ac:dyDescent="0.25">
      <c r="A56" s="92">
        <v>28</v>
      </c>
      <c r="B56" s="498">
        <v>340</v>
      </c>
      <c r="C56" s="498"/>
      <c r="D56" s="505" t="s">
        <v>211</v>
      </c>
      <c r="E56" s="506"/>
      <c r="F56" s="506"/>
      <c r="G56" s="506"/>
      <c r="H56" s="506"/>
      <c r="I56" s="498" t="s">
        <v>105</v>
      </c>
      <c r="J56" s="498"/>
      <c r="K56" s="498"/>
      <c r="L56" s="498"/>
      <c r="M56" s="521"/>
      <c r="N56" s="511"/>
      <c r="O56" s="511"/>
      <c r="P56" s="511"/>
      <c r="Q56" s="516"/>
      <c r="R56" s="509"/>
    </row>
    <row r="57" spans="1:20" ht="30" customHeight="1" x14ac:dyDescent="0.25">
      <c r="A57" s="92">
        <v>29</v>
      </c>
      <c r="B57" s="498">
        <v>341</v>
      </c>
      <c r="C57" s="498"/>
      <c r="D57" s="505" t="s">
        <v>212</v>
      </c>
      <c r="E57" s="506"/>
      <c r="F57" s="506"/>
      <c r="G57" s="506"/>
      <c r="H57" s="506"/>
      <c r="I57" s="498" t="s">
        <v>105</v>
      </c>
      <c r="J57" s="498"/>
      <c r="K57" s="498"/>
      <c r="L57" s="498"/>
      <c r="M57" s="519"/>
      <c r="N57" s="511"/>
      <c r="O57" s="511"/>
      <c r="P57" s="511"/>
      <c r="Q57" s="516"/>
      <c r="R57" s="509"/>
    </row>
    <row r="58" spans="1:20" ht="30" customHeight="1" x14ac:dyDescent="0.25">
      <c r="A58" s="92">
        <v>30</v>
      </c>
      <c r="B58" s="498">
        <v>342</v>
      </c>
      <c r="C58" s="498"/>
      <c r="D58" s="505" t="s">
        <v>213</v>
      </c>
      <c r="E58" s="506"/>
      <c r="F58" s="506"/>
      <c r="G58" s="506"/>
      <c r="H58" s="506"/>
      <c r="I58" s="498" t="s">
        <v>105</v>
      </c>
      <c r="J58" s="498"/>
      <c r="K58" s="498"/>
      <c r="L58" s="498"/>
      <c r="M58" s="521"/>
      <c r="N58" s="510"/>
      <c r="O58" s="510"/>
      <c r="P58" s="510"/>
      <c r="Q58" s="516"/>
      <c r="R58" s="509"/>
    </row>
    <row r="59" spans="1:20" ht="30" customHeight="1" x14ac:dyDescent="0.25">
      <c r="A59" s="92">
        <v>31</v>
      </c>
      <c r="B59" s="498">
        <v>343</v>
      </c>
      <c r="C59" s="498"/>
      <c r="D59" s="505" t="s">
        <v>214</v>
      </c>
      <c r="E59" s="506"/>
      <c r="F59" s="506"/>
      <c r="G59" s="506"/>
      <c r="H59" s="506"/>
      <c r="I59" s="498" t="s">
        <v>105</v>
      </c>
      <c r="J59" s="498"/>
      <c r="K59" s="498"/>
      <c r="L59" s="498"/>
      <c r="M59" s="521"/>
      <c r="N59" s="511"/>
      <c r="O59" s="511"/>
      <c r="P59" s="511"/>
      <c r="Q59" s="516"/>
      <c r="R59" s="509"/>
    </row>
    <row r="60" spans="1:20" ht="30" customHeight="1" x14ac:dyDescent="0.25">
      <c r="A60" s="92">
        <v>32</v>
      </c>
      <c r="B60" s="498">
        <v>344</v>
      </c>
      <c r="C60" s="498"/>
      <c r="D60" s="505" t="s">
        <v>215</v>
      </c>
      <c r="E60" s="506"/>
      <c r="F60" s="506"/>
      <c r="G60" s="506"/>
      <c r="H60" s="506"/>
      <c r="I60" s="498" t="s">
        <v>105</v>
      </c>
      <c r="J60" s="498"/>
      <c r="K60" s="498"/>
      <c r="L60" s="498"/>
      <c r="M60" s="521"/>
      <c r="N60" s="511"/>
      <c r="O60" s="511"/>
      <c r="P60" s="511"/>
      <c r="Q60" s="516"/>
      <c r="R60" s="509"/>
    </row>
    <row r="61" spans="1:20" ht="30" customHeight="1" x14ac:dyDescent="0.25">
      <c r="A61" s="92">
        <v>33</v>
      </c>
      <c r="B61" s="498">
        <v>345</v>
      </c>
      <c r="C61" s="498"/>
      <c r="D61" s="505" t="s">
        <v>216</v>
      </c>
      <c r="E61" s="506"/>
      <c r="F61" s="506"/>
      <c r="G61" s="506"/>
      <c r="H61" s="506"/>
      <c r="I61" s="498" t="s">
        <v>107</v>
      </c>
      <c r="J61" s="498"/>
      <c r="K61" s="498"/>
      <c r="L61" s="498"/>
      <c r="M61" s="519"/>
      <c r="N61" s="511"/>
      <c r="O61" s="511"/>
      <c r="P61" s="511"/>
      <c r="Q61" s="510"/>
      <c r="R61" s="511"/>
      <c r="S61" s="22"/>
      <c r="T61" s="22"/>
    </row>
    <row r="62" spans="1:20" ht="30" customHeight="1" x14ac:dyDescent="0.25">
      <c r="A62" s="92">
        <v>34</v>
      </c>
      <c r="B62" s="498">
        <v>346</v>
      </c>
      <c r="C62" s="498"/>
      <c r="D62" s="505" t="s">
        <v>217</v>
      </c>
      <c r="E62" s="506"/>
      <c r="F62" s="506"/>
      <c r="G62" s="506"/>
      <c r="H62" s="506"/>
      <c r="I62" s="498" t="s">
        <v>105</v>
      </c>
      <c r="J62" s="498"/>
      <c r="K62" s="498"/>
      <c r="L62" s="498"/>
      <c r="M62" s="519"/>
      <c r="N62" s="511"/>
      <c r="O62" s="511"/>
      <c r="P62" s="511"/>
      <c r="Q62" s="516"/>
      <c r="R62" s="509"/>
    </row>
    <row r="63" spans="1:20" ht="30" customHeight="1" x14ac:dyDescent="0.25">
      <c r="A63" s="92">
        <v>35</v>
      </c>
      <c r="B63" s="498">
        <v>347</v>
      </c>
      <c r="C63" s="498"/>
      <c r="D63" s="505" t="s">
        <v>205</v>
      </c>
      <c r="E63" s="506"/>
      <c r="F63" s="506"/>
      <c r="G63" s="506"/>
      <c r="H63" s="506"/>
      <c r="I63" s="498" t="s">
        <v>106</v>
      </c>
      <c r="J63" s="498"/>
      <c r="K63" s="498"/>
      <c r="L63" s="498"/>
      <c r="M63" s="508"/>
      <c r="N63" s="509"/>
      <c r="O63" s="509"/>
      <c r="P63" s="509"/>
      <c r="Q63" s="510"/>
      <c r="R63" s="511"/>
    </row>
    <row r="64" spans="1:20" ht="30" customHeight="1" x14ac:dyDescent="0.25">
      <c r="A64" s="92">
        <v>36</v>
      </c>
      <c r="B64" s="498"/>
      <c r="C64" s="498"/>
      <c r="D64" s="499" t="s">
        <v>218</v>
      </c>
      <c r="E64" s="517"/>
      <c r="F64" s="517"/>
      <c r="G64" s="517"/>
      <c r="H64" s="517"/>
      <c r="I64" s="498"/>
      <c r="J64" s="498"/>
      <c r="K64" s="498"/>
      <c r="L64" s="498"/>
      <c r="M64" s="518">
        <f>M56+M57+M58+M59+M60+M61+M62</f>
        <v>0</v>
      </c>
      <c r="N64" s="513"/>
      <c r="O64" s="513"/>
      <c r="P64" s="513"/>
      <c r="Q64" s="514">
        <f>Q61+Q63</f>
        <v>0</v>
      </c>
      <c r="R64" s="513"/>
    </row>
    <row r="65" spans="1:20" ht="30" customHeight="1" x14ac:dyDescent="0.25">
      <c r="A65" s="92">
        <v>37</v>
      </c>
      <c r="B65" s="498"/>
      <c r="C65" s="498"/>
      <c r="D65" s="499" t="s">
        <v>219</v>
      </c>
      <c r="E65" s="517"/>
      <c r="F65" s="517"/>
      <c r="G65" s="517"/>
      <c r="H65" s="517"/>
      <c r="I65" s="498"/>
      <c r="J65" s="498"/>
      <c r="K65" s="498"/>
      <c r="L65" s="498"/>
      <c r="M65" s="518">
        <f>M39+M64</f>
        <v>0</v>
      </c>
      <c r="N65" s="513"/>
      <c r="O65" s="513"/>
      <c r="P65" s="513"/>
      <c r="Q65" s="514">
        <f>Q39+Q64</f>
        <v>0</v>
      </c>
      <c r="R65" s="513"/>
    </row>
    <row r="66" spans="1:20" ht="30" customHeight="1" x14ac:dyDescent="0.25">
      <c r="A66" s="92">
        <v>38</v>
      </c>
      <c r="B66" s="498"/>
      <c r="C66" s="498"/>
      <c r="D66" s="505" t="s">
        <v>220</v>
      </c>
      <c r="E66" s="506"/>
      <c r="F66" s="506"/>
      <c r="G66" s="506"/>
      <c r="H66" s="506"/>
      <c r="I66" s="498" t="s">
        <v>107</v>
      </c>
      <c r="J66" s="498"/>
      <c r="K66" s="498"/>
      <c r="L66" s="498"/>
      <c r="M66" s="521"/>
      <c r="N66" s="511"/>
      <c r="O66" s="511"/>
      <c r="P66" s="511"/>
      <c r="Q66" s="510"/>
      <c r="R66" s="511"/>
    </row>
    <row r="67" spans="1:20" ht="30" customHeight="1" x14ac:dyDescent="0.25">
      <c r="A67" s="92">
        <v>39</v>
      </c>
      <c r="B67" s="498"/>
      <c r="C67" s="498"/>
      <c r="D67" s="499" t="s">
        <v>221</v>
      </c>
      <c r="E67" s="517"/>
      <c r="F67" s="517"/>
      <c r="G67" s="517"/>
      <c r="H67" s="517"/>
      <c r="I67" s="500"/>
      <c r="J67" s="501"/>
      <c r="K67" s="501"/>
      <c r="L67" s="501"/>
      <c r="M67" s="512">
        <f>M65+M66</f>
        <v>0</v>
      </c>
      <c r="N67" s="513"/>
      <c r="O67" s="513"/>
      <c r="P67" s="513"/>
      <c r="Q67" s="514">
        <f>Q65+Q66</f>
        <v>0</v>
      </c>
      <c r="R67" s="513"/>
      <c r="S67" s="22"/>
      <c r="T67" s="22"/>
    </row>
    <row r="68" spans="1:20" ht="15" customHeight="1" x14ac:dyDescent="0.25">
      <c r="A68" s="373"/>
      <c r="B68" s="374"/>
      <c r="C68" s="374"/>
      <c r="D68" s="374"/>
      <c r="E68" s="374"/>
      <c r="F68" s="374"/>
      <c r="G68" s="374"/>
      <c r="H68" s="374"/>
      <c r="I68" s="374"/>
      <c r="J68" s="374"/>
      <c r="K68" s="374"/>
      <c r="L68" s="374"/>
      <c r="M68" s="374"/>
      <c r="N68" s="374"/>
      <c r="O68" s="374"/>
      <c r="P68" s="374"/>
      <c r="Q68" s="374"/>
      <c r="R68" s="375"/>
    </row>
    <row r="69" spans="1:20" ht="26.25" customHeight="1" x14ac:dyDescent="0.25">
      <c r="A69" s="438">
        <v>45292</v>
      </c>
      <c r="B69" s="439"/>
      <c r="C69" s="439"/>
      <c r="D69" s="439"/>
      <c r="E69" s="439"/>
      <c r="F69" s="439"/>
      <c r="G69" s="43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21" t="s">
        <v>222</v>
      </c>
    </row>
    <row r="70" spans="1:20" x14ac:dyDescent="0.25"/>
    <row r="71" spans="1:20" ht="20.25" x14ac:dyDescent="0.25">
      <c r="A71" s="1"/>
      <c r="B71" s="2"/>
      <c r="C71" s="2"/>
      <c r="D71" s="2"/>
      <c r="E71" s="355" t="s">
        <v>0</v>
      </c>
      <c r="F71" s="356"/>
      <c r="G71" s="356"/>
      <c r="H71" s="356"/>
      <c r="I71" s="356"/>
      <c r="J71" s="356"/>
      <c r="K71" s="356"/>
      <c r="L71" s="356"/>
      <c r="M71" s="356"/>
      <c r="N71" s="356"/>
      <c r="O71" s="3"/>
      <c r="P71" s="3"/>
      <c r="Q71" s="3"/>
      <c r="R71" s="4"/>
    </row>
    <row r="72" spans="1:20" ht="22.5" customHeight="1" x14ac:dyDescent="0.25">
      <c r="A72" s="5"/>
      <c r="B72" s="6"/>
      <c r="C72" s="6"/>
      <c r="D72" s="6"/>
      <c r="E72" s="357"/>
      <c r="F72" s="357"/>
      <c r="G72" s="357"/>
      <c r="H72" s="357"/>
      <c r="I72" s="357"/>
      <c r="J72" s="357"/>
      <c r="K72" s="357"/>
      <c r="L72" s="357"/>
      <c r="M72" s="357"/>
      <c r="N72" s="357"/>
      <c r="O72" s="440" t="s">
        <v>223</v>
      </c>
      <c r="P72" s="359"/>
      <c r="Q72" s="359"/>
      <c r="R72" s="360"/>
    </row>
    <row r="73" spans="1:20" ht="15" customHeight="1" x14ac:dyDescent="0.25">
      <c r="A73" s="5"/>
      <c r="B73" s="6"/>
      <c r="C73" s="6"/>
      <c r="D73" s="6"/>
      <c r="E73" s="357"/>
      <c r="F73" s="357"/>
      <c r="G73" s="357"/>
      <c r="H73" s="357"/>
      <c r="I73" s="357"/>
      <c r="J73" s="357"/>
      <c r="K73" s="357"/>
      <c r="L73" s="357"/>
      <c r="M73" s="357"/>
      <c r="N73" s="357"/>
      <c r="O73" s="361"/>
      <c r="P73" s="361"/>
      <c r="Q73" s="361"/>
      <c r="R73" s="360"/>
    </row>
    <row r="74" spans="1:20" ht="15" customHeight="1" x14ac:dyDescent="0.25">
      <c r="A74" s="5"/>
      <c r="B74" s="6"/>
      <c r="C74" s="6"/>
      <c r="D74" s="6"/>
      <c r="E74" s="357"/>
      <c r="F74" s="357"/>
      <c r="G74" s="357"/>
      <c r="H74" s="357"/>
      <c r="I74" s="357"/>
      <c r="J74" s="357"/>
      <c r="K74" s="357"/>
      <c r="L74" s="357"/>
      <c r="M74" s="357"/>
      <c r="N74" s="357"/>
      <c r="O74" s="361"/>
      <c r="P74" s="361"/>
      <c r="Q74" s="361"/>
      <c r="R74" s="360"/>
    </row>
    <row r="75" spans="1:20" ht="15" customHeight="1" x14ac:dyDescent="0.25">
      <c r="A75" s="5"/>
      <c r="B75" s="6"/>
      <c r="C75" s="7" t="s">
        <v>1</v>
      </c>
      <c r="D75" s="8"/>
      <c r="E75" s="357"/>
      <c r="F75" s="357"/>
      <c r="G75" s="357"/>
      <c r="H75" s="357"/>
      <c r="I75" s="357"/>
      <c r="J75" s="357"/>
      <c r="K75" s="357"/>
      <c r="L75" s="357"/>
      <c r="M75" s="357"/>
      <c r="N75" s="357"/>
      <c r="O75" s="359"/>
      <c r="P75" s="359"/>
      <c r="Q75" s="359"/>
      <c r="R75" s="360"/>
    </row>
    <row r="76" spans="1:20" ht="15.75" customHeight="1" x14ac:dyDescent="0.25">
      <c r="A76" s="5"/>
      <c r="B76" s="110"/>
      <c r="C76" s="110"/>
      <c r="D76" s="110"/>
      <c r="E76" s="358"/>
      <c r="F76" s="358"/>
      <c r="G76" s="358"/>
      <c r="H76" s="358"/>
      <c r="I76" s="358"/>
      <c r="J76" s="358"/>
      <c r="K76" s="358"/>
      <c r="L76" s="358"/>
      <c r="M76" s="358"/>
      <c r="N76" s="358"/>
      <c r="O76" s="361"/>
      <c r="P76" s="361"/>
      <c r="Q76" s="361"/>
      <c r="R76" s="360"/>
    </row>
    <row r="77" spans="1:20" ht="23.25" x14ac:dyDescent="0.35">
      <c r="A77" s="362" t="s">
        <v>2</v>
      </c>
      <c r="B77" s="363"/>
      <c r="C77" s="363"/>
      <c r="D77" s="363"/>
      <c r="E77" s="150">
        <f>'Missouri Cover'!$BP$2</f>
        <v>2026</v>
      </c>
      <c r="F77" s="387" t="s">
        <v>337</v>
      </c>
      <c r="G77" s="388"/>
      <c r="H77" s="388"/>
      <c r="I77" s="388"/>
      <c r="J77" s="388"/>
      <c r="K77" s="388"/>
      <c r="L77" s="388"/>
      <c r="M77" s="388"/>
      <c r="N77" s="388"/>
      <c r="O77" s="388"/>
      <c r="P77" s="388"/>
      <c r="Q77" s="388"/>
      <c r="R77" s="389"/>
    </row>
    <row r="78" spans="1:20" ht="18" customHeight="1" x14ac:dyDescent="0.25">
      <c r="A78" s="350" t="s">
        <v>3</v>
      </c>
      <c r="B78" s="351"/>
      <c r="C78" s="351"/>
      <c r="D78" s="351"/>
      <c r="E78" s="351"/>
      <c r="F78" s="351"/>
      <c r="G78" s="352"/>
      <c r="H78" s="352"/>
      <c r="I78" s="351"/>
      <c r="J78" s="351"/>
      <c r="K78" s="351"/>
      <c r="L78" s="353"/>
      <c r="M78" s="354" t="s">
        <v>4</v>
      </c>
      <c r="N78" s="180"/>
      <c r="O78" s="180"/>
      <c r="P78" s="180"/>
      <c r="Q78" s="180"/>
      <c r="R78" s="181"/>
    </row>
    <row r="79" spans="1:20" ht="30" customHeight="1" x14ac:dyDescent="0.25">
      <c r="A79" s="341" t="str">
        <f>$A$10</f>
        <v/>
      </c>
      <c r="B79" s="342"/>
      <c r="C79" s="342"/>
      <c r="D79" s="342"/>
      <c r="E79" s="342"/>
      <c r="F79" s="342"/>
      <c r="G79" s="342"/>
      <c r="H79" s="342"/>
      <c r="I79" s="342"/>
      <c r="J79" s="342"/>
      <c r="K79" s="342"/>
      <c r="L79" s="343"/>
      <c r="M79" s="344" t="str">
        <f>$M$10</f>
        <v/>
      </c>
      <c r="N79" s="286"/>
      <c r="O79" s="286"/>
      <c r="P79" s="286"/>
      <c r="Q79" s="286"/>
      <c r="R79" s="288"/>
    </row>
    <row r="80" spans="1:20" ht="18" customHeight="1" x14ac:dyDescent="0.25">
      <c r="A80" s="345"/>
      <c r="B80" s="346"/>
      <c r="C80" s="346"/>
      <c r="D80" s="346"/>
      <c r="E80" s="346"/>
      <c r="F80" s="346"/>
      <c r="G80" s="346"/>
      <c r="H80" s="346"/>
      <c r="I80" s="346"/>
      <c r="J80" s="346"/>
      <c r="K80" s="346"/>
      <c r="L80" s="346"/>
      <c r="M80" s="346"/>
      <c r="N80" s="346"/>
      <c r="O80" s="346"/>
      <c r="P80" s="346"/>
      <c r="Q80" s="346"/>
      <c r="R80" s="347"/>
    </row>
    <row r="81" spans="1:18" ht="33" customHeight="1" x14ac:dyDescent="0.25">
      <c r="A81" s="531" t="s">
        <v>97</v>
      </c>
      <c r="B81" s="533" t="s">
        <v>98</v>
      </c>
      <c r="C81" s="534"/>
      <c r="D81" s="535" t="s">
        <v>99</v>
      </c>
      <c r="E81" s="507"/>
      <c r="F81" s="507"/>
      <c r="G81" s="507"/>
      <c r="H81" s="507"/>
      <c r="I81" s="536" t="s">
        <v>100</v>
      </c>
      <c r="J81" s="537"/>
      <c r="K81" s="537"/>
      <c r="L81" s="537"/>
      <c r="M81" s="429" t="s">
        <v>101</v>
      </c>
      <c r="N81" s="538"/>
      <c r="O81" s="538"/>
      <c r="P81" s="538"/>
      <c r="Q81" s="538"/>
      <c r="R81" s="538"/>
    </row>
    <row r="82" spans="1:18" ht="18.75" customHeight="1" x14ac:dyDescent="0.25">
      <c r="A82" s="532"/>
      <c r="B82" s="534"/>
      <c r="C82" s="534"/>
      <c r="D82" s="507"/>
      <c r="E82" s="507"/>
      <c r="F82" s="507"/>
      <c r="G82" s="507"/>
      <c r="H82" s="507"/>
      <c r="I82" s="537"/>
      <c r="J82" s="537"/>
      <c r="K82" s="537"/>
      <c r="L82" s="537"/>
      <c r="M82" s="523" t="s">
        <v>102</v>
      </c>
      <c r="N82" s="498"/>
      <c r="O82" s="498"/>
      <c r="P82" s="498"/>
      <c r="Q82" s="524" t="s">
        <v>103</v>
      </c>
      <c r="R82" s="525"/>
    </row>
    <row r="83" spans="1:18" ht="48" customHeight="1" x14ac:dyDescent="0.25">
      <c r="A83" s="92">
        <v>40</v>
      </c>
      <c r="B83" s="498"/>
      <c r="C83" s="507"/>
      <c r="D83" s="526" t="s">
        <v>224</v>
      </c>
      <c r="E83" s="527"/>
      <c r="F83" s="527"/>
      <c r="G83" s="527"/>
      <c r="H83" s="527"/>
      <c r="I83" s="498"/>
      <c r="J83" s="498"/>
      <c r="K83" s="498"/>
      <c r="L83" s="498"/>
      <c r="M83" s="539"/>
      <c r="N83" s="529"/>
      <c r="O83" s="529"/>
      <c r="P83" s="529"/>
      <c r="Q83" s="530"/>
      <c r="R83" s="530"/>
    </row>
    <row r="84" spans="1:18" ht="30" customHeight="1" x14ac:dyDescent="0.25">
      <c r="A84" s="92">
        <v>41</v>
      </c>
      <c r="B84" s="498"/>
      <c r="C84" s="507"/>
      <c r="D84" s="526" t="s">
        <v>225</v>
      </c>
      <c r="E84" s="527"/>
      <c r="F84" s="527"/>
      <c r="G84" s="527"/>
      <c r="H84" s="527"/>
      <c r="I84" s="498"/>
      <c r="J84" s="498"/>
      <c r="K84" s="498"/>
      <c r="L84" s="498"/>
      <c r="M84" s="539"/>
      <c r="N84" s="529"/>
      <c r="O84" s="529"/>
      <c r="P84" s="529"/>
      <c r="Q84" s="530"/>
      <c r="R84" s="529"/>
    </row>
    <row r="85" spans="1:18" ht="30" customHeight="1" x14ac:dyDescent="0.25">
      <c r="A85" s="92">
        <v>42</v>
      </c>
      <c r="B85" s="498">
        <v>350.1</v>
      </c>
      <c r="C85" s="507"/>
      <c r="D85" s="505" t="s">
        <v>171</v>
      </c>
      <c r="E85" s="506"/>
      <c r="F85" s="506"/>
      <c r="G85" s="506"/>
      <c r="H85" s="506"/>
      <c r="I85" s="498" t="s">
        <v>105</v>
      </c>
      <c r="J85" s="498"/>
      <c r="K85" s="498"/>
      <c r="L85" s="498"/>
      <c r="M85" s="521"/>
      <c r="N85" s="511"/>
      <c r="O85" s="511"/>
      <c r="P85" s="511"/>
      <c r="Q85" s="516"/>
      <c r="R85" s="509"/>
    </row>
    <row r="86" spans="1:18" ht="30" customHeight="1" x14ac:dyDescent="0.25">
      <c r="A86" s="92">
        <v>43</v>
      </c>
      <c r="B86" s="498">
        <v>350.2</v>
      </c>
      <c r="C86" s="507"/>
      <c r="D86" s="505" t="s">
        <v>170</v>
      </c>
      <c r="E86" s="506"/>
      <c r="F86" s="506"/>
      <c r="G86" s="506"/>
      <c r="H86" s="506"/>
      <c r="I86" s="498" t="s">
        <v>105</v>
      </c>
      <c r="J86" s="498"/>
      <c r="K86" s="498"/>
      <c r="L86" s="498"/>
      <c r="M86" s="521"/>
      <c r="N86" s="511"/>
      <c r="O86" s="511"/>
      <c r="P86" s="511"/>
      <c r="Q86" s="516"/>
      <c r="R86" s="509"/>
    </row>
    <row r="87" spans="1:18" ht="30" customHeight="1" x14ac:dyDescent="0.25">
      <c r="A87" s="92">
        <v>44</v>
      </c>
      <c r="B87" s="498">
        <v>351</v>
      </c>
      <c r="C87" s="507"/>
      <c r="D87" s="505" t="s">
        <v>212</v>
      </c>
      <c r="E87" s="506"/>
      <c r="F87" s="506"/>
      <c r="G87" s="506"/>
      <c r="H87" s="506"/>
      <c r="I87" s="498" t="s">
        <v>105</v>
      </c>
      <c r="J87" s="498"/>
      <c r="K87" s="498"/>
      <c r="L87" s="498"/>
      <c r="M87" s="521"/>
      <c r="N87" s="511"/>
      <c r="O87" s="511"/>
      <c r="P87" s="511"/>
      <c r="Q87" s="516"/>
      <c r="R87" s="509"/>
    </row>
    <row r="88" spans="1:18" ht="30" customHeight="1" x14ac:dyDescent="0.25">
      <c r="A88" s="92">
        <v>45</v>
      </c>
      <c r="B88" s="498">
        <v>352</v>
      </c>
      <c r="C88" s="507"/>
      <c r="D88" s="540" t="s">
        <v>226</v>
      </c>
      <c r="E88" s="541"/>
      <c r="F88" s="541"/>
      <c r="G88" s="541"/>
      <c r="H88" s="541"/>
      <c r="I88" s="498" t="s">
        <v>105</v>
      </c>
      <c r="J88" s="498"/>
      <c r="K88" s="498"/>
      <c r="L88" s="498"/>
      <c r="M88" s="521"/>
      <c r="N88" s="511"/>
      <c r="O88" s="511"/>
      <c r="P88" s="511"/>
      <c r="Q88" s="516"/>
      <c r="R88" s="509"/>
    </row>
    <row r="89" spans="1:18" ht="30" customHeight="1" x14ac:dyDescent="0.25">
      <c r="A89" s="92">
        <v>46</v>
      </c>
      <c r="B89" s="498">
        <v>352.1</v>
      </c>
      <c r="C89" s="507"/>
      <c r="D89" s="505" t="s">
        <v>227</v>
      </c>
      <c r="E89" s="506"/>
      <c r="F89" s="506"/>
      <c r="G89" s="506"/>
      <c r="H89" s="506"/>
      <c r="I89" s="498" t="s">
        <v>105</v>
      </c>
      <c r="J89" s="498"/>
      <c r="K89" s="498"/>
      <c r="L89" s="498"/>
      <c r="M89" s="521"/>
      <c r="N89" s="511"/>
      <c r="O89" s="511"/>
      <c r="P89" s="511"/>
      <c r="Q89" s="516"/>
      <c r="R89" s="509"/>
    </row>
    <row r="90" spans="1:18" ht="30" customHeight="1" x14ac:dyDescent="0.25">
      <c r="A90" s="92">
        <v>47</v>
      </c>
      <c r="B90" s="498">
        <v>352.2</v>
      </c>
      <c r="C90" s="507"/>
      <c r="D90" s="505" t="s">
        <v>228</v>
      </c>
      <c r="E90" s="506"/>
      <c r="F90" s="506"/>
      <c r="G90" s="506"/>
      <c r="H90" s="506"/>
      <c r="I90" s="498" t="s">
        <v>105</v>
      </c>
      <c r="J90" s="498"/>
      <c r="K90" s="498"/>
      <c r="L90" s="498"/>
      <c r="M90" s="521"/>
      <c r="N90" s="511"/>
      <c r="O90" s="511"/>
      <c r="P90" s="511"/>
      <c r="Q90" s="516"/>
      <c r="R90" s="509"/>
    </row>
    <row r="91" spans="1:18" ht="30" customHeight="1" x14ac:dyDescent="0.25">
      <c r="A91" s="92">
        <v>48</v>
      </c>
      <c r="B91" s="498">
        <v>352.3</v>
      </c>
      <c r="C91" s="507"/>
      <c r="D91" s="505" t="s">
        <v>229</v>
      </c>
      <c r="E91" s="506"/>
      <c r="F91" s="506"/>
      <c r="G91" s="506"/>
      <c r="H91" s="506"/>
      <c r="I91" s="498" t="s">
        <v>105</v>
      </c>
      <c r="J91" s="498"/>
      <c r="K91" s="498"/>
      <c r="L91" s="498"/>
      <c r="M91" s="521"/>
      <c r="N91" s="511"/>
      <c r="O91" s="511"/>
      <c r="P91" s="511"/>
      <c r="Q91" s="516"/>
      <c r="R91" s="509"/>
    </row>
    <row r="92" spans="1:18" ht="30.75" customHeight="1" x14ac:dyDescent="0.25">
      <c r="A92" s="92">
        <v>49</v>
      </c>
      <c r="B92" s="498">
        <v>353</v>
      </c>
      <c r="C92" s="507"/>
      <c r="D92" s="505" t="s">
        <v>230</v>
      </c>
      <c r="E92" s="506"/>
      <c r="F92" s="506"/>
      <c r="G92" s="506"/>
      <c r="H92" s="506"/>
      <c r="I92" s="498" t="s">
        <v>105</v>
      </c>
      <c r="J92" s="498"/>
      <c r="K92" s="498"/>
      <c r="L92" s="498"/>
      <c r="M92" s="521"/>
      <c r="N92" s="511"/>
      <c r="O92" s="511"/>
      <c r="P92" s="511"/>
      <c r="Q92" s="516"/>
      <c r="R92" s="509"/>
    </row>
    <row r="93" spans="1:18" ht="30" customHeight="1" x14ac:dyDescent="0.25">
      <c r="A93" s="92">
        <v>50</v>
      </c>
      <c r="B93" s="498">
        <v>354</v>
      </c>
      <c r="C93" s="507"/>
      <c r="D93" s="505" t="s">
        <v>231</v>
      </c>
      <c r="E93" s="506"/>
      <c r="F93" s="506"/>
      <c r="G93" s="506"/>
      <c r="H93" s="506"/>
      <c r="I93" s="498" t="s">
        <v>107</v>
      </c>
      <c r="J93" s="498"/>
      <c r="K93" s="498"/>
      <c r="L93" s="498"/>
      <c r="M93" s="521"/>
      <c r="N93" s="511"/>
      <c r="O93" s="511"/>
      <c r="P93" s="511"/>
      <c r="Q93" s="510"/>
      <c r="R93" s="511"/>
    </row>
    <row r="94" spans="1:18" ht="30" customHeight="1" x14ac:dyDescent="0.25">
      <c r="A94" s="92">
        <v>51</v>
      </c>
      <c r="B94" s="498">
        <v>355</v>
      </c>
      <c r="C94" s="507"/>
      <c r="D94" s="505" t="s">
        <v>232</v>
      </c>
      <c r="E94" s="506"/>
      <c r="F94" s="506"/>
      <c r="G94" s="506"/>
      <c r="H94" s="506"/>
      <c r="I94" s="498" t="s">
        <v>105</v>
      </c>
      <c r="J94" s="498"/>
      <c r="K94" s="498"/>
      <c r="L94" s="498"/>
      <c r="M94" s="521"/>
      <c r="N94" s="511"/>
      <c r="O94" s="511"/>
      <c r="P94" s="511"/>
      <c r="Q94" s="516"/>
      <c r="R94" s="509"/>
    </row>
    <row r="95" spans="1:18" ht="30" customHeight="1" x14ac:dyDescent="0.25">
      <c r="A95" s="92">
        <v>52</v>
      </c>
      <c r="B95" s="498">
        <v>356</v>
      </c>
      <c r="C95" s="507"/>
      <c r="D95" s="505" t="s">
        <v>204</v>
      </c>
      <c r="E95" s="506"/>
      <c r="F95" s="506"/>
      <c r="G95" s="506"/>
      <c r="H95" s="506"/>
      <c r="I95" s="498" t="s">
        <v>105</v>
      </c>
      <c r="J95" s="498"/>
      <c r="K95" s="498"/>
      <c r="L95" s="498"/>
      <c r="M95" s="521"/>
      <c r="N95" s="511"/>
      <c r="O95" s="511"/>
      <c r="P95" s="511"/>
      <c r="Q95" s="516"/>
      <c r="R95" s="509"/>
    </row>
    <row r="96" spans="1:18" ht="30" customHeight="1" x14ac:dyDescent="0.25">
      <c r="A96" s="92">
        <v>53</v>
      </c>
      <c r="B96" s="498">
        <v>357</v>
      </c>
      <c r="C96" s="507"/>
      <c r="D96" s="505" t="s">
        <v>205</v>
      </c>
      <c r="E96" s="506"/>
      <c r="F96" s="506"/>
      <c r="G96" s="506"/>
      <c r="H96" s="506"/>
      <c r="I96" s="498" t="s">
        <v>107</v>
      </c>
      <c r="J96" s="498"/>
      <c r="K96" s="498"/>
      <c r="L96" s="498"/>
      <c r="M96" s="521"/>
      <c r="N96" s="511"/>
      <c r="O96" s="511"/>
      <c r="P96" s="511"/>
      <c r="Q96" s="510"/>
      <c r="R96" s="511"/>
    </row>
    <row r="97" spans="1:18" ht="30" customHeight="1" x14ac:dyDescent="0.25">
      <c r="A97" s="92">
        <v>54</v>
      </c>
      <c r="B97" s="498"/>
      <c r="C97" s="507"/>
      <c r="D97" s="499" t="s">
        <v>233</v>
      </c>
      <c r="E97" s="517"/>
      <c r="F97" s="517"/>
      <c r="G97" s="517"/>
      <c r="H97" s="517"/>
      <c r="I97" s="498"/>
      <c r="J97" s="498"/>
      <c r="K97" s="498"/>
      <c r="L97" s="498"/>
      <c r="M97" s="512">
        <f>M85+M86+M87+M88+M89+M90+M91+M92+M93+M94+M95+M96</f>
        <v>0</v>
      </c>
      <c r="N97" s="513"/>
      <c r="O97" s="513"/>
      <c r="P97" s="513"/>
      <c r="Q97" s="514">
        <f>Q93+Q96</f>
        <v>0</v>
      </c>
      <c r="R97" s="513"/>
    </row>
    <row r="98" spans="1:18" ht="30" customHeight="1" x14ac:dyDescent="0.25">
      <c r="A98" s="92">
        <v>55</v>
      </c>
      <c r="B98" s="498"/>
      <c r="C98" s="507"/>
      <c r="D98" s="526" t="s">
        <v>234</v>
      </c>
      <c r="E98" s="527"/>
      <c r="F98" s="527"/>
      <c r="G98" s="527"/>
      <c r="H98" s="527"/>
      <c r="I98" s="498"/>
      <c r="J98" s="498"/>
      <c r="K98" s="498"/>
      <c r="L98" s="498"/>
      <c r="M98" s="539"/>
      <c r="N98" s="529"/>
      <c r="O98" s="529"/>
      <c r="P98" s="529"/>
      <c r="Q98" s="530"/>
      <c r="R98" s="529"/>
    </row>
    <row r="99" spans="1:18" ht="30" customHeight="1" x14ac:dyDescent="0.25">
      <c r="A99" s="92">
        <v>56</v>
      </c>
      <c r="B99" s="498">
        <v>360</v>
      </c>
      <c r="C99" s="507"/>
      <c r="D99" s="505" t="s">
        <v>211</v>
      </c>
      <c r="E99" s="506"/>
      <c r="F99" s="506"/>
      <c r="G99" s="506"/>
      <c r="H99" s="506"/>
      <c r="I99" s="498" t="s">
        <v>105</v>
      </c>
      <c r="J99" s="498"/>
      <c r="K99" s="498"/>
      <c r="L99" s="498"/>
      <c r="M99" s="521"/>
      <c r="N99" s="511"/>
      <c r="O99" s="511"/>
      <c r="P99" s="511"/>
      <c r="Q99" s="516"/>
      <c r="R99" s="509"/>
    </row>
    <row r="100" spans="1:18" ht="30.75" customHeight="1" x14ac:dyDescent="0.25">
      <c r="A100" s="92">
        <v>57</v>
      </c>
      <c r="B100" s="498">
        <v>361</v>
      </c>
      <c r="C100" s="498"/>
      <c r="D100" s="505" t="s">
        <v>212</v>
      </c>
      <c r="E100" s="506"/>
      <c r="F100" s="506"/>
      <c r="G100" s="506"/>
      <c r="H100" s="506"/>
      <c r="I100" s="498" t="s">
        <v>105</v>
      </c>
      <c r="J100" s="498"/>
      <c r="K100" s="498"/>
      <c r="L100" s="498"/>
      <c r="M100" s="521"/>
      <c r="N100" s="511"/>
      <c r="O100" s="511"/>
      <c r="P100" s="511"/>
      <c r="Q100" s="516"/>
      <c r="R100" s="509"/>
    </row>
    <row r="101" spans="1:18" ht="30" customHeight="1" x14ac:dyDescent="0.25">
      <c r="A101" s="92">
        <v>58</v>
      </c>
      <c r="B101" s="498">
        <v>362</v>
      </c>
      <c r="C101" s="498"/>
      <c r="D101" s="505" t="s">
        <v>235</v>
      </c>
      <c r="E101" s="506"/>
      <c r="F101" s="506"/>
      <c r="G101" s="506"/>
      <c r="H101" s="506"/>
      <c r="I101" s="498" t="s">
        <v>105</v>
      </c>
      <c r="J101" s="498"/>
      <c r="K101" s="498"/>
      <c r="L101" s="498"/>
      <c r="M101" s="521"/>
      <c r="N101" s="511"/>
      <c r="O101" s="511"/>
      <c r="P101" s="511"/>
      <c r="Q101" s="516"/>
      <c r="R101" s="509"/>
    </row>
    <row r="102" spans="1:18" ht="30" customHeight="1" x14ac:dyDescent="0.25">
      <c r="A102" s="92">
        <v>59</v>
      </c>
      <c r="B102" s="498">
        <v>363</v>
      </c>
      <c r="C102" s="498"/>
      <c r="D102" s="505" t="s">
        <v>204</v>
      </c>
      <c r="E102" s="506"/>
      <c r="F102" s="506"/>
      <c r="G102" s="506"/>
      <c r="H102" s="506"/>
      <c r="I102" s="498" t="s">
        <v>105</v>
      </c>
      <c r="J102" s="498"/>
      <c r="K102" s="498"/>
      <c r="L102" s="498"/>
      <c r="M102" s="521"/>
      <c r="N102" s="511"/>
      <c r="O102" s="511"/>
      <c r="P102" s="511"/>
      <c r="Q102" s="516"/>
      <c r="R102" s="509"/>
    </row>
    <row r="103" spans="1:18" ht="30" customHeight="1" x14ac:dyDescent="0.25">
      <c r="A103" s="92">
        <v>60</v>
      </c>
      <c r="B103" s="498">
        <v>363.1</v>
      </c>
      <c r="C103" s="498"/>
      <c r="D103" s="505" t="s">
        <v>236</v>
      </c>
      <c r="E103" s="506"/>
      <c r="F103" s="506"/>
      <c r="G103" s="506"/>
      <c r="H103" s="506"/>
      <c r="I103" s="498" t="s">
        <v>105</v>
      </c>
      <c r="J103" s="498"/>
      <c r="K103" s="498"/>
      <c r="L103" s="498"/>
      <c r="M103" s="519"/>
      <c r="N103" s="511"/>
      <c r="O103" s="511"/>
      <c r="P103" s="511"/>
      <c r="Q103" s="516"/>
      <c r="R103" s="509"/>
    </row>
    <row r="104" spans="1:18" ht="30" customHeight="1" x14ac:dyDescent="0.25">
      <c r="A104" s="92">
        <v>61</v>
      </c>
      <c r="B104" s="498">
        <v>363.2</v>
      </c>
      <c r="C104" s="498"/>
      <c r="D104" s="505" t="s">
        <v>237</v>
      </c>
      <c r="E104" s="506"/>
      <c r="F104" s="506"/>
      <c r="G104" s="506"/>
      <c r="H104" s="506"/>
      <c r="I104" s="498" t="s">
        <v>105</v>
      </c>
      <c r="J104" s="498"/>
      <c r="K104" s="498"/>
      <c r="L104" s="498"/>
      <c r="M104" s="519"/>
      <c r="N104" s="511"/>
      <c r="O104" s="511"/>
      <c r="P104" s="511"/>
      <c r="Q104" s="516"/>
      <c r="R104" s="509"/>
    </row>
    <row r="105" spans="1:18" ht="30" customHeight="1" x14ac:dyDescent="0.25">
      <c r="A105" s="92">
        <v>62</v>
      </c>
      <c r="B105" s="498">
        <v>363.3</v>
      </c>
      <c r="C105" s="498"/>
      <c r="D105" s="505" t="s">
        <v>216</v>
      </c>
      <c r="E105" s="506"/>
      <c r="F105" s="506"/>
      <c r="G105" s="506"/>
      <c r="H105" s="506"/>
      <c r="I105" s="498" t="s">
        <v>107</v>
      </c>
      <c r="J105" s="498"/>
      <c r="K105" s="498"/>
      <c r="L105" s="498"/>
      <c r="M105" s="519"/>
      <c r="N105" s="511"/>
      <c r="O105" s="511"/>
      <c r="P105" s="511"/>
      <c r="Q105" s="510"/>
      <c r="R105" s="511"/>
    </row>
    <row r="106" spans="1:18" ht="30" customHeight="1" x14ac:dyDescent="0.25">
      <c r="A106" s="92">
        <v>63</v>
      </c>
      <c r="B106" s="498">
        <v>363.4</v>
      </c>
      <c r="C106" s="498"/>
      <c r="D106" s="505" t="s">
        <v>232</v>
      </c>
      <c r="E106" s="506"/>
      <c r="F106" s="506"/>
      <c r="G106" s="506"/>
      <c r="H106" s="506"/>
      <c r="I106" s="498" t="s">
        <v>105</v>
      </c>
      <c r="J106" s="498"/>
      <c r="K106" s="498"/>
      <c r="L106" s="498"/>
      <c r="M106" s="519"/>
      <c r="N106" s="511"/>
      <c r="O106" s="511"/>
      <c r="P106" s="511"/>
      <c r="Q106" s="516"/>
      <c r="R106" s="509"/>
    </row>
    <row r="107" spans="1:18" ht="30" customHeight="1" x14ac:dyDescent="0.25">
      <c r="A107" s="92">
        <v>64</v>
      </c>
      <c r="B107" s="498">
        <v>363.5</v>
      </c>
      <c r="C107" s="498"/>
      <c r="D107" s="505" t="s">
        <v>205</v>
      </c>
      <c r="E107" s="506"/>
      <c r="F107" s="506"/>
      <c r="G107" s="506"/>
      <c r="H107" s="506"/>
      <c r="I107" s="498" t="s">
        <v>105</v>
      </c>
      <c r="J107" s="498"/>
      <c r="K107" s="498"/>
      <c r="L107" s="498"/>
      <c r="M107" s="519"/>
      <c r="N107" s="511"/>
      <c r="O107" s="511"/>
      <c r="P107" s="511"/>
      <c r="Q107" s="516"/>
      <c r="R107" s="509"/>
    </row>
    <row r="108" spans="1:18" ht="30" customHeight="1" x14ac:dyDescent="0.25">
      <c r="A108" s="92">
        <v>65</v>
      </c>
      <c r="B108" s="498"/>
      <c r="C108" s="498"/>
      <c r="D108" s="499" t="s">
        <v>238</v>
      </c>
      <c r="E108" s="517"/>
      <c r="F108" s="517"/>
      <c r="G108" s="517"/>
      <c r="H108" s="517"/>
      <c r="I108" s="500"/>
      <c r="J108" s="501"/>
      <c r="K108" s="501"/>
      <c r="L108" s="501"/>
      <c r="M108" s="512">
        <f>M99+M100+M101+M102+M103+M104+M105+M106+M107</f>
        <v>0</v>
      </c>
      <c r="N108" s="513"/>
      <c r="O108" s="513"/>
      <c r="P108" s="513"/>
      <c r="Q108" s="514">
        <f>Q105</f>
        <v>0</v>
      </c>
      <c r="R108" s="513"/>
    </row>
    <row r="109" spans="1:18" ht="15" customHeight="1" x14ac:dyDescent="0.25">
      <c r="A109" s="373"/>
      <c r="B109" s="374"/>
      <c r="C109" s="374"/>
      <c r="D109" s="374"/>
      <c r="E109" s="374"/>
      <c r="F109" s="374"/>
      <c r="G109" s="374"/>
      <c r="H109" s="374"/>
      <c r="I109" s="374"/>
      <c r="J109" s="374"/>
      <c r="K109" s="374"/>
      <c r="L109" s="374"/>
      <c r="M109" s="374"/>
      <c r="N109" s="374"/>
      <c r="O109" s="374"/>
      <c r="P109" s="374"/>
      <c r="Q109" s="374"/>
      <c r="R109" s="375"/>
    </row>
    <row r="110" spans="1:18" ht="26.25" customHeight="1" x14ac:dyDescent="0.25">
      <c r="A110" s="438">
        <v>45292</v>
      </c>
      <c r="B110" s="439"/>
      <c r="C110" s="439"/>
      <c r="D110" s="439"/>
      <c r="E110" s="439"/>
      <c r="F110" s="439"/>
      <c r="G110" s="439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21" t="s">
        <v>239</v>
      </c>
    </row>
    <row r="111" spans="1:18" x14ac:dyDescent="0.25"/>
    <row r="112" spans="1:18" ht="20.25" x14ac:dyDescent="0.25">
      <c r="A112" s="1"/>
      <c r="B112" s="2"/>
      <c r="C112" s="2"/>
      <c r="D112" s="2"/>
      <c r="E112" s="355" t="s">
        <v>0</v>
      </c>
      <c r="F112" s="356"/>
      <c r="G112" s="356"/>
      <c r="H112" s="356"/>
      <c r="I112" s="356"/>
      <c r="J112" s="356"/>
      <c r="K112" s="356"/>
      <c r="L112" s="356"/>
      <c r="M112" s="356"/>
      <c r="N112" s="356"/>
      <c r="O112" s="3"/>
      <c r="P112" s="3"/>
      <c r="Q112" s="3"/>
      <c r="R112" s="4"/>
    </row>
    <row r="113" spans="1:18" ht="22.5" customHeight="1" x14ac:dyDescent="0.25">
      <c r="A113" s="5"/>
      <c r="B113" s="6"/>
      <c r="C113" s="6"/>
      <c r="D113" s="6"/>
      <c r="E113" s="357"/>
      <c r="F113" s="357"/>
      <c r="G113" s="357"/>
      <c r="H113" s="357"/>
      <c r="I113" s="357"/>
      <c r="J113" s="357"/>
      <c r="K113" s="357"/>
      <c r="L113" s="357"/>
      <c r="M113" s="357"/>
      <c r="N113" s="357"/>
      <c r="O113" s="440" t="s">
        <v>240</v>
      </c>
      <c r="P113" s="359"/>
      <c r="Q113" s="359"/>
      <c r="R113" s="360"/>
    </row>
    <row r="114" spans="1:18" ht="15" customHeight="1" x14ac:dyDescent="0.25">
      <c r="A114" s="5"/>
      <c r="B114" s="6"/>
      <c r="C114" s="6"/>
      <c r="D114" s="6"/>
      <c r="E114" s="357"/>
      <c r="F114" s="357"/>
      <c r="G114" s="357"/>
      <c r="H114" s="357"/>
      <c r="I114" s="357"/>
      <c r="J114" s="357"/>
      <c r="K114" s="357"/>
      <c r="L114" s="357"/>
      <c r="M114" s="357"/>
      <c r="N114" s="357"/>
      <c r="O114" s="361"/>
      <c r="P114" s="361"/>
      <c r="Q114" s="361"/>
      <c r="R114" s="360"/>
    </row>
    <row r="115" spans="1:18" ht="15" customHeight="1" x14ac:dyDescent="0.25">
      <c r="A115" s="5"/>
      <c r="B115" s="6"/>
      <c r="C115" s="6"/>
      <c r="D115" s="6"/>
      <c r="E115" s="357"/>
      <c r="F115" s="357"/>
      <c r="G115" s="357"/>
      <c r="H115" s="357"/>
      <c r="I115" s="357"/>
      <c r="J115" s="357"/>
      <c r="K115" s="357"/>
      <c r="L115" s="357"/>
      <c r="M115" s="357"/>
      <c r="N115" s="357"/>
      <c r="O115" s="361"/>
      <c r="P115" s="361"/>
      <c r="Q115" s="361"/>
      <c r="R115" s="360"/>
    </row>
    <row r="116" spans="1:18" ht="15" customHeight="1" x14ac:dyDescent="0.25">
      <c r="A116" s="5"/>
      <c r="B116" s="6"/>
      <c r="C116" s="7" t="s">
        <v>1</v>
      </c>
      <c r="D116" s="8"/>
      <c r="E116" s="357"/>
      <c r="F116" s="357"/>
      <c r="G116" s="357"/>
      <c r="H116" s="357"/>
      <c r="I116" s="357"/>
      <c r="J116" s="357"/>
      <c r="K116" s="357"/>
      <c r="L116" s="357"/>
      <c r="M116" s="357"/>
      <c r="N116" s="357"/>
      <c r="O116" s="359"/>
      <c r="P116" s="359"/>
      <c r="Q116" s="359"/>
      <c r="R116" s="360"/>
    </row>
    <row r="117" spans="1:18" ht="15.75" customHeight="1" x14ac:dyDescent="0.25">
      <c r="A117" s="5"/>
      <c r="B117" s="110"/>
      <c r="C117" s="110"/>
      <c r="D117" s="110"/>
      <c r="E117" s="358"/>
      <c r="F117" s="358"/>
      <c r="G117" s="358"/>
      <c r="H117" s="358"/>
      <c r="I117" s="358"/>
      <c r="J117" s="358"/>
      <c r="K117" s="358"/>
      <c r="L117" s="358"/>
      <c r="M117" s="358"/>
      <c r="N117" s="358"/>
      <c r="O117" s="361"/>
      <c r="P117" s="361"/>
      <c r="Q117" s="361"/>
      <c r="R117" s="360"/>
    </row>
    <row r="118" spans="1:18" ht="23.25" x14ac:dyDescent="0.35">
      <c r="A118" s="362" t="s">
        <v>2</v>
      </c>
      <c r="B118" s="363"/>
      <c r="C118" s="363"/>
      <c r="D118" s="363"/>
      <c r="E118" s="150">
        <f>'Missouri Cover'!$BP$2</f>
        <v>2026</v>
      </c>
      <c r="F118" s="387" t="s">
        <v>337</v>
      </c>
      <c r="G118" s="388"/>
      <c r="H118" s="388"/>
      <c r="I118" s="388"/>
      <c r="J118" s="388"/>
      <c r="K118" s="388"/>
      <c r="L118" s="388"/>
      <c r="M118" s="388"/>
      <c r="N118" s="388"/>
      <c r="O118" s="388"/>
      <c r="P118" s="388"/>
      <c r="Q118" s="388"/>
      <c r="R118" s="389"/>
    </row>
    <row r="119" spans="1:18" ht="18" customHeight="1" x14ac:dyDescent="0.25">
      <c r="A119" s="350" t="s">
        <v>3</v>
      </c>
      <c r="B119" s="351"/>
      <c r="C119" s="351"/>
      <c r="D119" s="351"/>
      <c r="E119" s="351"/>
      <c r="F119" s="351"/>
      <c r="G119" s="352"/>
      <c r="H119" s="352"/>
      <c r="I119" s="351"/>
      <c r="J119" s="351"/>
      <c r="K119" s="351"/>
      <c r="L119" s="353"/>
      <c r="M119" s="354" t="s">
        <v>4</v>
      </c>
      <c r="N119" s="180"/>
      <c r="O119" s="180"/>
      <c r="P119" s="180"/>
      <c r="Q119" s="180"/>
      <c r="R119" s="181"/>
    </row>
    <row r="120" spans="1:18" ht="30" customHeight="1" x14ac:dyDescent="0.25">
      <c r="A120" s="341" t="str">
        <f>$A$10</f>
        <v/>
      </c>
      <c r="B120" s="342"/>
      <c r="C120" s="342"/>
      <c r="D120" s="342"/>
      <c r="E120" s="342"/>
      <c r="F120" s="342"/>
      <c r="G120" s="342"/>
      <c r="H120" s="342"/>
      <c r="I120" s="342"/>
      <c r="J120" s="342"/>
      <c r="K120" s="342"/>
      <c r="L120" s="343"/>
      <c r="M120" s="344" t="str">
        <f>$M$10</f>
        <v/>
      </c>
      <c r="N120" s="286"/>
      <c r="O120" s="286"/>
      <c r="P120" s="286"/>
      <c r="Q120" s="286"/>
      <c r="R120" s="288"/>
    </row>
    <row r="121" spans="1:18" ht="18" customHeight="1" x14ac:dyDescent="0.25">
      <c r="A121" s="345"/>
      <c r="B121" s="346"/>
      <c r="C121" s="346"/>
      <c r="D121" s="346"/>
      <c r="E121" s="346"/>
      <c r="F121" s="346"/>
      <c r="G121" s="346"/>
      <c r="H121" s="346"/>
      <c r="I121" s="346"/>
      <c r="J121" s="346"/>
      <c r="K121" s="346"/>
      <c r="L121" s="346"/>
      <c r="M121" s="346"/>
      <c r="N121" s="346"/>
      <c r="O121" s="346"/>
      <c r="P121" s="346"/>
      <c r="Q121" s="346"/>
      <c r="R121" s="347"/>
    </row>
    <row r="122" spans="1:18" ht="33" customHeight="1" x14ac:dyDescent="0.25">
      <c r="A122" s="531" t="s">
        <v>97</v>
      </c>
      <c r="B122" s="533" t="s">
        <v>98</v>
      </c>
      <c r="C122" s="534"/>
      <c r="D122" s="535" t="s">
        <v>99</v>
      </c>
      <c r="E122" s="507"/>
      <c r="F122" s="507"/>
      <c r="G122" s="507"/>
      <c r="H122" s="507"/>
      <c r="I122" s="536" t="s">
        <v>100</v>
      </c>
      <c r="J122" s="537"/>
      <c r="K122" s="537"/>
      <c r="L122" s="537"/>
      <c r="M122" s="429" t="s">
        <v>101</v>
      </c>
      <c r="N122" s="538"/>
      <c r="O122" s="538"/>
      <c r="P122" s="538"/>
      <c r="Q122" s="538"/>
      <c r="R122" s="538"/>
    </row>
    <row r="123" spans="1:18" ht="18.75" customHeight="1" x14ac:dyDescent="0.25">
      <c r="A123" s="532"/>
      <c r="B123" s="534"/>
      <c r="C123" s="534"/>
      <c r="D123" s="507"/>
      <c r="E123" s="507"/>
      <c r="F123" s="507"/>
      <c r="G123" s="507"/>
      <c r="H123" s="507"/>
      <c r="I123" s="537"/>
      <c r="J123" s="537"/>
      <c r="K123" s="537"/>
      <c r="L123" s="537"/>
      <c r="M123" s="523" t="s">
        <v>102</v>
      </c>
      <c r="N123" s="498"/>
      <c r="O123" s="498"/>
      <c r="P123" s="498"/>
      <c r="Q123" s="524" t="s">
        <v>103</v>
      </c>
      <c r="R123" s="525"/>
    </row>
    <row r="124" spans="1:18" ht="30.75" customHeight="1" x14ac:dyDescent="0.25">
      <c r="A124" s="92">
        <v>66</v>
      </c>
      <c r="B124" s="498"/>
      <c r="C124" s="498"/>
      <c r="D124" s="526" t="s">
        <v>241</v>
      </c>
      <c r="E124" s="527"/>
      <c r="F124" s="527"/>
      <c r="G124" s="527"/>
      <c r="H124" s="527"/>
      <c r="I124" s="498"/>
      <c r="J124" s="498"/>
      <c r="K124" s="498"/>
      <c r="L124" s="498"/>
      <c r="M124" s="539"/>
      <c r="N124" s="529"/>
      <c r="O124" s="529"/>
      <c r="P124" s="529"/>
      <c r="Q124" s="530"/>
      <c r="R124" s="529"/>
    </row>
    <row r="125" spans="1:18" ht="30" customHeight="1" x14ac:dyDescent="0.25">
      <c r="A125" s="92">
        <v>67</v>
      </c>
      <c r="B125" s="498">
        <v>340</v>
      </c>
      <c r="C125" s="498"/>
      <c r="D125" s="505" t="s">
        <v>211</v>
      </c>
      <c r="E125" s="506"/>
      <c r="F125" s="506"/>
      <c r="G125" s="506"/>
      <c r="H125" s="506"/>
      <c r="I125" s="498" t="s">
        <v>105</v>
      </c>
      <c r="J125" s="498"/>
      <c r="K125" s="498"/>
      <c r="L125" s="498"/>
      <c r="M125" s="521"/>
      <c r="N125" s="511"/>
      <c r="O125" s="511"/>
      <c r="P125" s="511"/>
      <c r="Q125" s="516"/>
      <c r="R125" s="509"/>
    </row>
    <row r="126" spans="1:18" ht="30" customHeight="1" x14ac:dyDescent="0.25">
      <c r="A126" s="92">
        <v>68</v>
      </c>
      <c r="B126" s="498">
        <v>341</v>
      </c>
      <c r="C126" s="498"/>
      <c r="D126" s="505" t="s">
        <v>212</v>
      </c>
      <c r="E126" s="506"/>
      <c r="F126" s="506"/>
      <c r="G126" s="506"/>
      <c r="H126" s="506"/>
      <c r="I126" s="498" t="s">
        <v>105</v>
      </c>
      <c r="J126" s="498"/>
      <c r="K126" s="498"/>
      <c r="L126" s="498"/>
      <c r="M126" s="519"/>
      <c r="N126" s="511"/>
      <c r="O126" s="511"/>
      <c r="P126" s="511"/>
      <c r="Q126" s="516"/>
      <c r="R126" s="509"/>
    </row>
    <row r="127" spans="1:18" ht="30" customHeight="1" x14ac:dyDescent="0.25">
      <c r="A127" s="92">
        <v>69</v>
      </c>
      <c r="B127" s="498">
        <v>342</v>
      </c>
      <c r="C127" s="498"/>
      <c r="D127" s="505" t="s">
        <v>242</v>
      </c>
      <c r="E127" s="506"/>
      <c r="F127" s="506"/>
      <c r="G127" s="506"/>
      <c r="H127" s="506"/>
      <c r="I127" s="498" t="s">
        <v>105</v>
      </c>
      <c r="J127" s="498"/>
      <c r="K127" s="498"/>
      <c r="L127" s="498"/>
      <c r="M127" s="521"/>
      <c r="N127" s="510"/>
      <c r="O127" s="510"/>
      <c r="P127" s="510"/>
      <c r="Q127" s="516"/>
      <c r="R127" s="509"/>
    </row>
    <row r="128" spans="1:18" ht="30" customHeight="1" x14ac:dyDescent="0.25">
      <c r="A128" s="92">
        <v>70</v>
      </c>
      <c r="B128" s="498">
        <v>343</v>
      </c>
      <c r="C128" s="498"/>
      <c r="D128" s="505" t="s">
        <v>243</v>
      </c>
      <c r="E128" s="506"/>
      <c r="F128" s="506"/>
      <c r="G128" s="506"/>
      <c r="H128" s="506"/>
      <c r="I128" s="498" t="s">
        <v>106</v>
      </c>
      <c r="J128" s="498"/>
      <c r="K128" s="498"/>
      <c r="L128" s="498"/>
      <c r="M128" s="520"/>
      <c r="N128" s="509"/>
      <c r="O128" s="509"/>
      <c r="P128" s="509"/>
      <c r="Q128" s="510"/>
      <c r="R128" s="511"/>
    </row>
    <row r="129" spans="1:20" ht="30" customHeight="1" x14ac:dyDescent="0.25">
      <c r="A129" s="92">
        <v>71</v>
      </c>
      <c r="B129" s="498">
        <v>344</v>
      </c>
      <c r="C129" s="498"/>
      <c r="D129" s="505" t="s">
        <v>232</v>
      </c>
      <c r="E129" s="506"/>
      <c r="F129" s="506"/>
      <c r="G129" s="506"/>
      <c r="H129" s="506"/>
      <c r="I129" s="498" t="s">
        <v>105</v>
      </c>
      <c r="J129" s="498"/>
      <c r="K129" s="498"/>
      <c r="L129" s="498"/>
      <c r="M129" s="521"/>
      <c r="N129" s="511"/>
      <c r="O129" s="511"/>
      <c r="P129" s="511"/>
      <c r="Q129" s="516"/>
      <c r="R129" s="509"/>
    </row>
    <row r="130" spans="1:20" ht="30" customHeight="1" x14ac:dyDescent="0.25">
      <c r="A130" s="92">
        <v>72</v>
      </c>
      <c r="B130" s="498">
        <v>345</v>
      </c>
      <c r="C130" s="498"/>
      <c r="D130" s="505" t="s">
        <v>231</v>
      </c>
      <c r="E130" s="506"/>
      <c r="F130" s="506"/>
      <c r="G130" s="506"/>
      <c r="H130" s="506"/>
      <c r="I130" s="498" t="s">
        <v>107</v>
      </c>
      <c r="J130" s="498"/>
      <c r="K130" s="498"/>
      <c r="L130" s="498"/>
      <c r="M130" s="519"/>
      <c r="N130" s="511"/>
      <c r="O130" s="511"/>
      <c r="P130" s="511"/>
      <c r="Q130" s="510"/>
      <c r="R130" s="511"/>
    </row>
    <row r="131" spans="1:20" ht="30" customHeight="1" x14ac:dyDescent="0.25">
      <c r="A131" s="92">
        <v>73</v>
      </c>
      <c r="B131" s="498">
        <v>346</v>
      </c>
      <c r="C131" s="498"/>
      <c r="D131" s="505" t="s">
        <v>244</v>
      </c>
      <c r="E131" s="506"/>
      <c r="F131" s="506"/>
      <c r="G131" s="506"/>
      <c r="H131" s="506"/>
      <c r="I131" s="498" t="s">
        <v>107</v>
      </c>
      <c r="J131" s="498"/>
      <c r="K131" s="498"/>
      <c r="L131" s="498"/>
      <c r="M131" s="519"/>
      <c r="N131" s="511"/>
      <c r="O131" s="511"/>
      <c r="P131" s="511"/>
      <c r="Q131" s="510"/>
      <c r="R131" s="511"/>
    </row>
    <row r="132" spans="1:20" ht="30" customHeight="1" x14ac:dyDescent="0.25">
      <c r="A132" s="92">
        <v>74</v>
      </c>
      <c r="B132" s="498">
        <v>347</v>
      </c>
      <c r="C132" s="498"/>
      <c r="D132" s="505" t="s">
        <v>205</v>
      </c>
      <c r="E132" s="506"/>
      <c r="F132" s="506"/>
      <c r="G132" s="506"/>
      <c r="H132" s="506"/>
      <c r="I132" s="498" t="s">
        <v>106</v>
      </c>
      <c r="J132" s="498"/>
      <c r="K132" s="498"/>
      <c r="L132" s="498"/>
      <c r="M132" s="508"/>
      <c r="N132" s="509"/>
      <c r="O132" s="509"/>
      <c r="P132" s="509"/>
      <c r="Q132" s="510"/>
      <c r="R132" s="511"/>
    </row>
    <row r="133" spans="1:20" ht="48" customHeight="1" x14ac:dyDescent="0.25">
      <c r="A133" s="92">
        <v>75</v>
      </c>
      <c r="B133" s="498"/>
      <c r="C133" s="498"/>
      <c r="D133" s="499" t="s">
        <v>245</v>
      </c>
      <c r="E133" s="517"/>
      <c r="F133" s="517"/>
      <c r="G133" s="517"/>
      <c r="H133" s="517"/>
      <c r="I133" s="498"/>
      <c r="J133" s="498"/>
      <c r="K133" s="498"/>
      <c r="L133" s="498"/>
      <c r="M133" s="518">
        <f>SUM(M125,M126,M127,M129,M130,M131)</f>
        <v>0</v>
      </c>
      <c r="N133" s="513"/>
      <c r="O133" s="513"/>
      <c r="P133" s="513"/>
      <c r="Q133" s="514">
        <f>SUM(Q128,Q130,Q131,Q132)</f>
        <v>0</v>
      </c>
      <c r="R133" s="513"/>
    </row>
    <row r="134" spans="1:20" ht="30" customHeight="1" x14ac:dyDescent="0.25">
      <c r="A134" s="92">
        <v>76</v>
      </c>
      <c r="B134" s="498"/>
      <c r="C134" s="498"/>
      <c r="D134" s="499" t="s">
        <v>246</v>
      </c>
      <c r="E134" s="517"/>
      <c r="F134" s="517"/>
      <c r="G134" s="517"/>
      <c r="H134" s="517"/>
      <c r="I134" s="498"/>
      <c r="J134" s="498"/>
      <c r="K134" s="498"/>
      <c r="L134" s="498"/>
      <c r="M134" s="518">
        <f>M97+M108+M133</f>
        <v>0</v>
      </c>
      <c r="N134" s="513"/>
      <c r="O134" s="513"/>
      <c r="P134" s="513"/>
      <c r="Q134" s="514">
        <f>Q97+Q108+Q133</f>
        <v>0</v>
      </c>
      <c r="R134" s="513"/>
    </row>
    <row r="135" spans="1:20" ht="30" customHeight="1" x14ac:dyDescent="0.25">
      <c r="A135" s="92">
        <v>77</v>
      </c>
      <c r="B135" s="498"/>
      <c r="C135" s="498"/>
      <c r="D135" s="526" t="s">
        <v>247</v>
      </c>
      <c r="E135" s="526"/>
      <c r="F135" s="526"/>
      <c r="G135" s="526"/>
      <c r="H135" s="526"/>
      <c r="I135" s="498"/>
      <c r="J135" s="498"/>
      <c r="K135" s="498"/>
      <c r="L135" s="498"/>
      <c r="M135" s="539"/>
      <c r="N135" s="539"/>
      <c r="O135" s="539"/>
      <c r="P135" s="539"/>
      <c r="Q135" s="530"/>
      <c r="R135" s="530"/>
    </row>
    <row r="136" spans="1:20" ht="30" customHeight="1" x14ac:dyDescent="0.25">
      <c r="A136" s="92">
        <v>78</v>
      </c>
      <c r="B136" s="498">
        <v>365.1</v>
      </c>
      <c r="C136" s="498"/>
      <c r="D136" s="505" t="s">
        <v>211</v>
      </c>
      <c r="E136" s="505"/>
      <c r="F136" s="505"/>
      <c r="G136" s="505"/>
      <c r="H136" s="505"/>
      <c r="I136" s="498" t="s">
        <v>105</v>
      </c>
      <c r="J136" s="498"/>
      <c r="K136" s="498"/>
      <c r="L136" s="498"/>
      <c r="M136" s="521"/>
      <c r="N136" s="521"/>
      <c r="O136" s="521"/>
      <c r="P136" s="521"/>
      <c r="Q136" s="516"/>
      <c r="R136" s="516"/>
    </row>
    <row r="137" spans="1:20" ht="30" customHeight="1" x14ac:dyDescent="0.25">
      <c r="A137" s="92">
        <v>79</v>
      </c>
      <c r="B137" s="498">
        <v>365.2</v>
      </c>
      <c r="C137" s="498"/>
      <c r="D137" s="505" t="s">
        <v>170</v>
      </c>
      <c r="E137" s="505"/>
      <c r="F137" s="505"/>
      <c r="G137" s="505"/>
      <c r="H137" s="505"/>
      <c r="I137" s="498" t="s">
        <v>105</v>
      </c>
      <c r="J137" s="498"/>
      <c r="K137" s="498"/>
      <c r="L137" s="498"/>
      <c r="M137" s="521"/>
      <c r="N137" s="521"/>
      <c r="O137" s="521"/>
      <c r="P137" s="521"/>
      <c r="Q137" s="516"/>
      <c r="R137" s="516"/>
    </row>
    <row r="138" spans="1:20" ht="30" customHeight="1" x14ac:dyDescent="0.25">
      <c r="A138" s="92">
        <v>80</v>
      </c>
      <c r="B138" s="498">
        <v>366</v>
      </c>
      <c r="C138" s="498"/>
      <c r="D138" s="505" t="s">
        <v>212</v>
      </c>
      <c r="E138" s="505"/>
      <c r="F138" s="505"/>
      <c r="G138" s="505"/>
      <c r="H138" s="505"/>
      <c r="I138" s="498" t="s">
        <v>105</v>
      </c>
      <c r="J138" s="498"/>
      <c r="K138" s="498"/>
      <c r="L138" s="498"/>
      <c r="M138" s="521"/>
      <c r="N138" s="521"/>
      <c r="O138" s="521"/>
      <c r="P138" s="521"/>
      <c r="Q138" s="516"/>
      <c r="R138" s="516"/>
    </row>
    <row r="139" spans="1:20" ht="30" customHeight="1" x14ac:dyDescent="0.25">
      <c r="A139" s="92">
        <v>81</v>
      </c>
      <c r="B139" s="498">
        <v>367</v>
      </c>
      <c r="C139" s="498"/>
      <c r="D139" s="505" t="s">
        <v>248</v>
      </c>
      <c r="E139" s="505"/>
      <c r="F139" s="505"/>
      <c r="G139" s="505"/>
      <c r="H139" s="505"/>
      <c r="I139" s="498" t="s">
        <v>105</v>
      </c>
      <c r="J139" s="498"/>
      <c r="K139" s="498"/>
      <c r="L139" s="498"/>
      <c r="M139" s="521"/>
      <c r="N139" s="521"/>
      <c r="O139" s="521"/>
      <c r="P139" s="521"/>
      <c r="Q139" s="516"/>
      <c r="R139" s="516"/>
    </row>
    <row r="140" spans="1:20" ht="30" customHeight="1" x14ac:dyDescent="0.25">
      <c r="A140" s="92">
        <v>82</v>
      </c>
      <c r="B140" s="498">
        <v>368</v>
      </c>
      <c r="C140" s="498"/>
      <c r="D140" s="505" t="s">
        <v>231</v>
      </c>
      <c r="E140" s="505"/>
      <c r="F140" s="505"/>
      <c r="G140" s="505"/>
      <c r="H140" s="505"/>
      <c r="I140" s="498" t="s">
        <v>107</v>
      </c>
      <c r="J140" s="498"/>
      <c r="K140" s="498"/>
      <c r="L140" s="498"/>
      <c r="M140" s="521"/>
      <c r="N140" s="521"/>
      <c r="O140" s="521"/>
      <c r="P140" s="521"/>
      <c r="Q140" s="510"/>
      <c r="R140" s="510"/>
    </row>
    <row r="141" spans="1:20" ht="30" customHeight="1" x14ac:dyDescent="0.25">
      <c r="A141" s="92">
        <v>83</v>
      </c>
      <c r="B141" s="498">
        <v>369</v>
      </c>
      <c r="C141" s="498"/>
      <c r="D141" s="505" t="s">
        <v>232</v>
      </c>
      <c r="E141" s="505"/>
      <c r="F141" s="505"/>
      <c r="G141" s="505"/>
      <c r="H141" s="505"/>
      <c r="I141" s="498" t="s">
        <v>105</v>
      </c>
      <c r="J141" s="498"/>
      <c r="K141" s="498"/>
      <c r="L141" s="498"/>
      <c r="M141" s="521"/>
      <c r="N141" s="521"/>
      <c r="O141" s="521"/>
      <c r="P141" s="521"/>
      <c r="Q141" s="516"/>
      <c r="R141" s="516"/>
    </row>
    <row r="142" spans="1:20" ht="30" customHeight="1" x14ac:dyDescent="0.25">
      <c r="A142" s="92">
        <v>84</v>
      </c>
      <c r="B142" s="498">
        <v>370</v>
      </c>
      <c r="C142" s="498"/>
      <c r="D142" s="505" t="s">
        <v>244</v>
      </c>
      <c r="E142" s="505"/>
      <c r="F142" s="505"/>
      <c r="G142" s="505"/>
      <c r="H142" s="505"/>
      <c r="I142" s="498" t="s">
        <v>107</v>
      </c>
      <c r="J142" s="498"/>
      <c r="K142" s="498"/>
      <c r="L142" s="498"/>
      <c r="M142" s="521"/>
      <c r="N142" s="521"/>
      <c r="O142" s="521"/>
      <c r="P142" s="521"/>
      <c r="Q142" s="510"/>
      <c r="R142" s="510"/>
    </row>
    <row r="143" spans="1:20" ht="30" customHeight="1" x14ac:dyDescent="0.25">
      <c r="A143" s="92">
        <v>85</v>
      </c>
      <c r="B143" s="498">
        <v>371</v>
      </c>
      <c r="C143" s="498"/>
      <c r="D143" s="505" t="s">
        <v>249</v>
      </c>
      <c r="E143" s="505"/>
      <c r="F143" s="505"/>
      <c r="G143" s="505"/>
      <c r="H143" s="505"/>
      <c r="I143" s="498" t="s">
        <v>106</v>
      </c>
      <c r="J143" s="498"/>
      <c r="K143" s="498"/>
      <c r="L143" s="498"/>
      <c r="M143" s="520"/>
      <c r="N143" s="520"/>
      <c r="O143" s="520"/>
      <c r="P143" s="520"/>
      <c r="Q143" s="510"/>
      <c r="R143" s="510"/>
    </row>
    <row r="144" spans="1:20" ht="30" customHeight="1" x14ac:dyDescent="0.25">
      <c r="A144" s="92">
        <v>86</v>
      </c>
      <c r="B144" s="498"/>
      <c r="C144" s="498"/>
      <c r="D144" s="499" t="s">
        <v>250</v>
      </c>
      <c r="E144" s="499"/>
      <c r="F144" s="499"/>
      <c r="G144" s="499"/>
      <c r="H144" s="499"/>
      <c r="I144" s="498"/>
      <c r="J144" s="498"/>
      <c r="K144" s="498"/>
      <c r="L144" s="498"/>
      <c r="M144" s="512">
        <f>M136+M137+M138+M139+M140+M141+M142</f>
        <v>0</v>
      </c>
      <c r="N144" s="512"/>
      <c r="O144" s="512"/>
      <c r="P144" s="512"/>
      <c r="Q144" s="514">
        <f>Q140+Q142+Q143</f>
        <v>0</v>
      </c>
      <c r="R144" s="514"/>
      <c r="S144" s="23"/>
      <c r="T144" s="23"/>
    </row>
    <row r="145" spans="1:18" ht="15" customHeight="1" x14ac:dyDescent="0.25">
      <c r="A145" s="373"/>
      <c r="B145" s="374"/>
      <c r="C145" s="374"/>
      <c r="D145" s="374"/>
      <c r="E145" s="374"/>
      <c r="F145" s="374"/>
      <c r="G145" s="374"/>
      <c r="H145" s="374"/>
      <c r="I145" s="374"/>
      <c r="J145" s="374"/>
      <c r="K145" s="374"/>
      <c r="L145" s="374"/>
      <c r="M145" s="374"/>
      <c r="N145" s="374"/>
      <c r="O145" s="374"/>
      <c r="P145" s="374"/>
      <c r="Q145" s="374"/>
      <c r="R145" s="375"/>
    </row>
    <row r="146" spans="1:18" ht="26.25" customHeight="1" x14ac:dyDescent="0.25">
      <c r="A146" s="438">
        <v>45292</v>
      </c>
      <c r="B146" s="439"/>
      <c r="C146" s="439"/>
      <c r="D146" s="439"/>
      <c r="E146" s="439"/>
      <c r="F146" s="439"/>
      <c r="G146" s="439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21" t="s">
        <v>251</v>
      </c>
    </row>
    <row r="147" spans="1:18" x14ac:dyDescent="0.25"/>
    <row r="148" spans="1:18" ht="20.25" x14ac:dyDescent="0.25">
      <c r="A148" s="1"/>
      <c r="B148" s="2"/>
      <c r="C148" s="2"/>
      <c r="D148" s="2"/>
      <c r="E148" s="355" t="s">
        <v>0</v>
      </c>
      <c r="F148" s="356"/>
      <c r="G148" s="356"/>
      <c r="H148" s="356"/>
      <c r="I148" s="356"/>
      <c r="J148" s="356"/>
      <c r="K148" s="356"/>
      <c r="L148" s="356"/>
      <c r="M148" s="356"/>
      <c r="N148" s="356"/>
      <c r="O148" s="3"/>
      <c r="P148" s="3"/>
      <c r="Q148" s="3"/>
      <c r="R148" s="4"/>
    </row>
    <row r="149" spans="1:18" ht="22.5" customHeight="1" x14ac:dyDescent="0.25">
      <c r="A149" s="5"/>
      <c r="B149" s="6"/>
      <c r="C149" s="6"/>
      <c r="D149" s="6"/>
      <c r="E149" s="357"/>
      <c r="F149" s="357"/>
      <c r="G149" s="357"/>
      <c r="H149" s="357"/>
      <c r="I149" s="357"/>
      <c r="J149" s="357"/>
      <c r="K149" s="357"/>
      <c r="L149" s="357"/>
      <c r="M149" s="357"/>
      <c r="N149" s="357"/>
      <c r="O149" s="440" t="s">
        <v>252</v>
      </c>
      <c r="P149" s="359"/>
      <c r="Q149" s="359"/>
      <c r="R149" s="360"/>
    </row>
    <row r="150" spans="1:18" ht="15" customHeight="1" x14ac:dyDescent="0.25">
      <c r="A150" s="5"/>
      <c r="B150" s="6"/>
      <c r="C150" s="6"/>
      <c r="D150" s="6"/>
      <c r="E150" s="357"/>
      <c r="F150" s="357"/>
      <c r="G150" s="357"/>
      <c r="H150" s="357"/>
      <c r="I150" s="357"/>
      <c r="J150" s="357"/>
      <c r="K150" s="357"/>
      <c r="L150" s="357"/>
      <c r="M150" s="357"/>
      <c r="N150" s="357"/>
      <c r="O150" s="361"/>
      <c r="P150" s="361"/>
      <c r="Q150" s="361"/>
      <c r="R150" s="360"/>
    </row>
    <row r="151" spans="1:18" ht="15" customHeight="1" x14ac:dyDescent="0.25">
      <c r="A151" s="5"/>
      <c r="B151" s="6"/>
      <c r="C151" s="6"/>
      <c r="D151" s="6"/>
      <c r="E151" s="357"/>
      <c r="F151" s="357"/>
      <c r="G151" s="357"/>
      <c r="H151" s="357"/>
      <c r="I151" s="357"/>
      <c r="J151" s="357"/>
      <c r="K151" s="357"/>
      <c r="L151" s="357"/>
      <c r="M151" s="357"/>
      <c r="N151" s="357"/>
      <c r="O151" s="361"/>
      <c r="P151" s="361"/>
      <c r="Q151" s="361"/>
      <c r="R151" s="360"/>
    </row>
    <row r="152" spans="1:18" ht="15" customHeight="1" x14ac:dyDescent="0.25">
      <c r="A152" s="5"/>
      <c r="B152" s="6"/>
      <c r="C152" s="7" t="s">
        <v>1</v>
      </c>
      <c r="D152" s="8"/>
      <c r="E152" s="357"/>
      <c r="F152" s="357"/>
      <c r="G152" s="357"/>
      <c r="H152" s="357"/>
      <c r="I152" s="357"/>
      <c r="J152" s="357"/>
      <c r="K152" s="357"/>
      <c r="L152" s="357"/>
      <c r="M152" s="357"/>
      <c r="N152" s="357"/>
      <c r="O152" s="359"/>
      <c r="P152" s="359"/>
      <c r="Q152" s="359"/>
      <c r="R152" s="360"/>
    </row>
    <row r="153" spans="1:18" ht="15.75" customHeight="1" x14ac:dyDescent="0.25">
      <c r="A153" s="5"/>
      <c r="B153" s="110"/>
      <c r="C153" s="110"/>
      <c r="D153" s="110"/>
      <c r="E153" s="358"/>
      <c r="F153" s="358"/>
      <c r="G153" s="358"/>
      <c r="H153" s="358"/>
      <c r="I153" s="358"/>
      <c r="J153" s="358"/>
      <c r="K153" s="358"/>
      <c r="L153" s="358"/>
      <c r="M153" s="358"/>
      <c r="N153" s="358"/>
      <c r="O153" s="361"/>
      <c r="P153" s="361"/>
      <c r="Q153" s="361"/>
      <c r="R153" s="360"/>
    </row>
    <row r="154" spans="1:18" ht="23.25" x14ac:dyDescent="0.35">
      <c r="A154" s="362" t="s">
        <v>2</v>
      </c>
      <c r="B154" s="363"/>
      <c r="C154" s="363"/>
      <c r="D154" s="363"/>
      <c r="E154" s="150">
        <f>'Missouri Cover'!$BP$2</f>
        <v>2026</v>
      </c>
      <c r="F154" s="387" t="s">
        <v>337</v>
      </c>
      <c r="G154" s="388"/>
      <c r="H154" s="388"/>
      <c r="I154" s="388"/>
      <c r="J154" s="388"/>
      <c r="K154" s="388"/>
      <c r="L154" s="388"/>
      <c r="M154" s="388"/>
      <c r="N154" s="388"/>
      <c r="O154" s="388"/>
      <c r="P154" s="388"/>
      <c r="Q154" s="388"/>
      <c r="R154" s="389"/>
    </row>
    <row r="155" spans="1:18" ht="18" customHeight="1" x14ac:dyDescent="0.25">
      <c r="A155" s="350" t="s">
        <v>3</v>
      </c>
      <c r="B155" s="351"/>
      <c r="C155" s="351"/>
      <c r="D155" s="351"/>
      <c r="E155" s="351"/>
      <c r="F155" s="351"/>
      <c r="G155" s="352"/>
      <c r="H155" s="352"/>
      <c r="I155" s="351"/>
      <c r="J155" s="351"/>
      <c r="K155" s="351"/>
      <c r="L155" s="353"/>
      <c r="M155" s="354" t="s">
        <v>4</v>
      </c>
      <c r="N155" s="180"/>
      <c r="O155" s="180"/>
      <c r="P155" s="180"/>
      <c r="Q155" s="180"/>
      <c r="R155" s="181"/>
    </row>
    <row r="156" spans="1:18" ht="30" customHeight="1" x14ac:dyDescent="0.25">
      <c r="A156" s="341" t="str">
        <f>$A$10</f>
        <v/>
      </c>
      <c r="B156" s="342"/>
      <c r="C156" s="342"/>
      <c r="D156" s="342"/>
      <c r="E156" s="342"/>
      <c r="F156" s="342"/>
      <c r="G156" s="342"/>
      <c r="H156" s="342"/>
      <c r="I156" s="342"/>
      <c r="J156" s="342"/>
      <c r="K156" s="342"/>
      <c r="L156" s="343"/>
      <c r="M156" s="344" t="str">
        <f>$M$10</f>
        <v/>
      </c>
      <c r="N156" s="286"/>
      <c r="O156" s="286"/>
      <c r="P156" s="286"/>
      <c r="Q156" s="286"/>
      <c r="R156" s="288"/>
    </row>
    <row r="157" spans="1:18" ht="18" customHeight="1" x14ac:dyDescent="0.25">
      <c r="A157" s="345"/>
      <c r="B157" s="346"/>
      <c r="C157" s="346"/>
      <c r="D157" s="346"/>
      <c r="E157" s="346"/>
      <c r="F157" s="346"/>
      <c r="G157" s="346"/>
      <c r="H157" s="346"/>
      <c r="I157" s="346"/>
      <c r="J157" s="346"/>
      <c r="K157" s="346"/>
      <c r="L157" s="346"/>
      <c r="M157" s="346"/>
      <c r="N157" s="346"/>
      <c r="O157" s="346"/>
      <c r="P157" s="346"/>
      <c r="Q157" s="346"/>
      <c r="R157" s="347"/>
    </row>
    <row r="158" spans="1:18" ht="33" customHeight="1" x14ac:dyDescent="0.25">
      <c r="A158" s="531" t="s">
        <v>97</v>
      </c>
      <c r="B158" s="533" t="s">
        <v>98</v>
      </c>
      <c r="C158" s="534"/>
      <c r="D158" s="535" t="s">
        <v>99</v>
      </c>
      <c r="E158" s="507"/>
      <c r="F158" s="507"/>
      <c r="G158" s="507"/>
      <c r="H158" s="507"/>
      <c r="I158" s="536" t="s">
        <v>100</v>
      </c>
      <c r="J158" s="537"/>
      <c r="K158" s="537"/>
      <c r="L158" s="537"/>
      <c r="M158" s="429" t="s">
        <v>101</v>
      </c>
      <c r="N158" s="538"/>
      <c r="O158" s="538"/>
      <c r="P158" s="538"/>
      <c r="Q158" s="538"/>
      <c r="R158" s="538"/>
    </row>
    <row r="159" spans="1:18" ht="18.75" customHeight="1" x14ac:dyDescent="0.25">
      <c r="A159" s="532"/>
      <c r="B159" s="534"/>
      <c r="C159" s="534"/>
      <c r="D159" s="507"/>
      <c r="E159" s="507"/>
      <c r="F159" s="507"/>
      <c r="G159" s="507"/>
      <c r="H159" s="507"/>
      <c r="I159" s="537"/>
      <c r="J159" s="537"/>
      <c r="K159" s="537"/>
      <c r="L159" s="537"/>
      <c r="M159" s="523" t="s">
        <v>102</v>
      </c>
      <c r="N159" s="498"/>
      <c r="O159" s="498"/>
      <c r="P159" s="498"/>
      <c r="Q159" s="524" t="s">
        <v>103</v>
      </c>
      <c r="R159" s="525"/>
    </row>
    <row r="160" spans="1:18" ht="30" customHeight="1" x14ac:dyDescent="0.25">
      <c r="A160" s="92">
        <v>87</v>
      </c>
      <c r="B160" s="498"/>
      <c r="C160" s="498"/>
      <c r="D160" s="526" t="s">
        <v>253</v>
      </c>
      <c r="E160" s="526"/>
      <c r="F160" s="526"/>
      <c r="G160" s="526"/>
      <c r="H160" s="526"/>
      <c r="I160" s="498"/>
      <c r="J160" s="498"/>
      <c r="K160" s="498"/>
      <c r="L160" s="498"/>
      <c r="M160" s="528"/>
      <c r="N160" s="528"/>
      <c r="O160" s="528"/>
      <c r="P160" s="528"/>
      <c r="Q160" s="530"/>
      <c r="R160" s="530"/>
    </row>
    <row r="161" spans="1:18" ht="30" customHeight="1" x14ac:dyDescent="0.25">
      <c r="A161" s="92">
        <v>88</v>
      </c>
      <c r="B161" s="498">
        <v>374</v>
      </c>
      <c r="C161" s="498"/>
      <c r="D161" s="505" t="s">
        <v>211</v>
      </c>
      <c r="E161" s="505"/>
      <c r="F161" s="505"/>
      <c r="G161" s="505"/>
      <c r="H161" s="505"/>
      <c r="I161" s="498" t="s">
        <v>105</v>
      </c>
      <c r="J161" s="498"/>
      <c r="K161" s="498"/>
      <c r="L161" s="498"/>
      <c r="M161" s="519"/>
      <c r="N161" s="519"/>
      <c r="O161" s="519"/>
      <c r="P161" s="519"/>
      <c r="Q161" s="516"/>
      <c r="R161" s="516"/>
    </row>
    <row r="162" spans="1:18" ht="30" customHeight="1" x14ac:dyDescent="0.25">
      <c r="A162" s="92">
        <v>89</v>
      </c>
      <c r="B162" s="498">
        <v>375</v>
      </c>
      <c r="C162" s="498"/>
      <c r="D162" s="505" t="s">
        <v>212</v>
      </c>
      <c r="E162" s="505"/>
      <c r="F162" s="505"/>
      <c r="G162" s="505"/>
      <c r="H162" s="505"/>
      <c r="I162" s="498" t="s">
        <v>105</v>
      </c>
      <c r="J162" s="498"/>
      <c r="K162" s="498"/>
      <c r="L162" s="498"/>
      <c r="M162" s="519"/>
      <c r="N162" s="519"/>
      <c r="O162" s="519"/>
      <c r="P162" s="519"/>
      <c r="Q162" s="516"/>
      <c r="R162" s="516"/>
    </row>
    <row r="163" spans="1:18" ht="30" customHeight="1" x14ac:dyDescent="0.25">
      <c r="A163" s="92">
        <v>90</v>
      </c>
      <c r="B163" s="498">
        <v>376</v>
      </c>
      <c r="C163" s="498"/>
      <c r="D163" s="505" t="s">
        <v>248</v>
      </c>
      <c r="E163" s="505"/>
      <c r="F163" s="505"/>
      <c r="G163" s="505"/>
      <c r="H163" s="505"/>
      <c r="I163" s="498" t="s">
        <v>105</v>
      </c>
      <c r="J163" s="498"/>
      <c r="K163" s="498"/>
      <c r="L163" s="498"/>
      <c r="M163" s="519"/>
      <c r="N163" s="519"/>
      <c r="O163" s="519"/>
      <c r="P163" s="519"/>
      <c r="Q163" s="516"/>
      <c r="R163" s="516"/>
    </row>
    <row r="164" spans="1:18" ht="30" customHeight="1" x14ac:dyDescent="0.25">
      <c r="A164" s="92">
        <v>91</v>
      </c>
      <c r="B164" s="498">
        <v>377</v>
      </c>
      <c r="C164" s="498"/>
      <c r="D164" s="505" t="s">
        <v>231</v>
      </c>
      <c r="E164" s="505"/>
      <c r="F164" s="505"/>
      <c r="G164" s="505"/>
      <c r="H164" s="505"/>
      <c r="I164" s="498" t="s">
        <v>107</v>
      </c>
      <c r="J164" s="498"/>
      <c r="K164" s="498"/>
      <c r="L164" s="498"/>
      <c r="M164" s="519"/>
      <c r="N164" s="519"/>
      <c r="O164" s="519"/>
      <c r="P164" s="519"/>
      <c r="Q164" s="510"/>
      <c r="R164" s="510"/>
    </row>
    <row r="165" spans="1:18" ht="30" customHeight="1" x14ac:dyDescent="0.25">
      <c r="A165" s="92">
        <v>92</v>
      </c>
      <c r="B165" s="498">
        <v>378</v>
      </c>
      <c r="C165" s="498"/>
      <c r="D165" s="505" t="s">
        <v>232</v>
      </c>
      <c r="E165" s="505"/>
      <c r="F165" s="505"/>
      <c r="G165" s="505"/>
      <c r="H165" s="505"/>
      <c r="I165" s="498" t="s">
        <v>105</v>
      </c>
      <c r="J165" s="498"/>
      <c r="K165" s="498"/>
      <c r="L165" s="498"/>
      <c r="M165" s="521"/>
      <c r="N165" s="521"/>
      <c r="O165" s="521"/>
      <c r="P165" s="521"/>
      <c r="Q165" s="516"/>
      <c r="R165" s="516"/>
    </row>
    <row r="166" spans="1:18" ht="30" customHeight="1" x14ac:dyDescent="0.25">
      <c r="A166" s="92">
        <v>93</v>
      </c>
      <c r="B166" s="498">
        <v>379</v>
      </c>
      <c r="C166" s="498"/>
      <c r="D166" s="505" t="s">
        <v>254</v>
      </c>
      <c r="E166" s="505"/>
      <c r="F166" s="505"/>
      <c r="G166" s="505"/>
      <c r="H166" s="505"/>
      <c r="I166" s="498" t="s">
        <v>105</v>
      </c>
      <c r="J166" s="498"/>
      <c r="K166" s="498"/>
      <c r="L166" s="498"/>
      <c r="M166" s="521"/>
      <c r="N166" s="521"/>
      <c r="O166" s="521"/>
      <c r="P166" s="521"/>
      <c r="Q166" s="516"/>
      <c r="R166" s="516"/>
    </row>
    <row r="167" spans="1:18" ht="30" customHeight="1" x14ac:dyDescent="0.25">
      <c r="A167" s="92">
        <v>94</v>
      </c>
      <c r="B167" s="498">
        <v>380</v>
      </c>
      <c r="C167" s="498"/>
      <c r="D167" s="505" t="s">
        <v>255</v>
      </c>
      <c r="E167" s="505"/>
      <c r="F167" s="505"/>
      <c r="G167" s="505"/>
      <c r="H167" s="505"/>
      <c r="I167" s="498" t="s">
        <v>105</v>
      </c>
      <c r="J167" s="498"/>
      <c r="K167" s="498"/>
      <c r="L167" s="498"/>
      <c r="M167" s="521"/>
      <c r="N167" s="521"/>
      <c r="O167" s="521"/>
      <c r="P167" s="521"/>
      <c r="Q167" s="516"/>
      <c r="R167" s="516"/>
    </row>
    <row r="168" spans="1:18" ht="30" customHeight="1" x14ac:dyDescent="0.25">
      <c r="A168" s="92">
        <v>95</v>
      </c>
      <c r="B168" s="498">
        <v>381</v>
      </c>
      <c r="C168" s="498"/>
      <c r="D168" s="505" t="s">
        <v>256</v>
      </c>
      <c r="E168" s="505"/>
      <c r="F168" s="505"/>
      <c r="G168" s="505"/>
      <c r="H168" s="505"/>
      <c r="I168" s="498" t="s">
        <v>106</v>
      </c>
      <c r="J168" s="498"/>
      <c r="K168" s="498"/>
      <c r="L168" s="498"/>
      <c r="M168" s="508"/>
      <c r="N168" s="508"/>
      <c r="O168" s="508"/>
      <c r="P168" s="508"/>
      <c r="Q168" s="510"/>
      <c r="R168" s="510"/>
    </row>
    <row r="169" spans="1:18" ht="30" customHeight="1" x14ac:dyDescent="0.25">
      <c r="A169" s="92">
        <v>96</v>
      </c>
      <c r="B169" s="498">
        <v>382</v>
      </c>
      <c r="C169" s="498"/>
      <c r="D169" s="505" t="s">
        <v>257</v>
      </c>
      <c r="E169" s="505"/>
      <c r="F169" s="505"/>
      <c r="G169" s="505"/>
      <c r="H169" s="505"/>
      <c r="I169" s="498" t="s">
        <v>106</v>
      </c>
      <c r="J169" s="498"/>
      <c r="K169" s="498"/>
      <c r="L169" s="498"/>
      <c r="M169" s="520"/>
      <c r="N169" s="520"/>
      <c r="O169" s="520"/>
      <c r="P169" s="520"/>
      <c r="Q169" s="510"/>
      <c r="R169" s="510"/>
    </row>
    <row r="170" spans="1:18" ht="30" customHeight="1" x14ac:dyDescent="0.25">
      <c r="A170" s="92">
        <v>97</v>
      </c>
      <c r="B170" s="498">
        <v>383</v>
      </c>
      <c r="C170" s="498"/>
      <c r="D170" s="505" t="s">
        <v>258</v>
      </c>
      <c r="E170" s="505"/>
      <c r="F170" s="505"/>
      <c r="G170" s="505"/>
      <c r="H170" s="505"/>
      <c r="I170" s="498" t="s">
        <v>105</v>
      </c>
      <c r="J170" s="498"/>
      <c r="K170" s="498"/>
      <c r="L170" s="498"/>
      <c r="M170" s="521"/>
      <c r="N170" s="521"/>
      <c r="O170" s="521"/>
      <c r="P170" s="521"/>
      <c r="Q170" s="516"/>
      <c r="R170" s="516"/>
    </row>
    <row r="171" spans="1:18" ht="30" customHeight="1" x14ac:dyDescent="0.25">
      <c r="A171" s="92">
        <v>98</v>
      </c>
      <c r="B171" s="498">
        <v>384</v>
      </c>
      <c r="C171" s="498"/>
      <c r="D171" s="505" t="s">
        <v>259</v>
      </c>
      <c r="E171" s="505"/>
      <c r="F171" s="505"/>
      <c r="G171" s="505"/>
      <c r="H171" s="505"/>
      <c r="I171" s="498" t="s">
        <v>105</v>
      </c>
      <c r="J171" s="498"/>
      <c r="K171" s="498"/>
      <c r="L171" s="498"/>
      <c r="M171" s="521"/>
      <c r="N171" s="521"/>
      <c r="O171" s="521"/>
      <c r="P171" s="521"/>
      <c r="Q171" s="516"/>
      <c r="R171" s="516"/>
    </row>
    <row r="172" spans="1:18" ht="30" customHeight="1" x14ac:dyDescent="0.25">
      <c r="A172" s="92">
        <v>99</v>
      </c>
      <c r="B172" s="498">
        <v>385</v>
      </c>
      <c r="C172" s="498"/>
      <c r="D172" s="505" t="s">
        <v>260</v>
      </c>
      <c r="E172" s="505"/>
      <c r="F172" s="505"/>
      <c r="G172" s="505"/>
      <c r="H172" s="505"/>
      <c r="I172" s="498" t="s">
        <v>105</v>
      </c>
      <c r="J172" s="498"/>
      <c r="K172" s="498"/>
      <c r="L172" s="498"/>
      <c r="M172" s="519"/>
      <c r="N172" s="519"/>
      <c r="O172" s="519"/>
      <c r="P172" s="519"/>
      <c r="Q172" s="516"/>
      <c r="R172" s="516"/>
    </row>
    <row r="173" spans="1:18" ht="30" customHeight="1" x14ac:dyDescent="0.25">
      <c r="A173" s="92">
        <v>100</v>
      </c>
      <c r="B173" s="498">
        <v>386</v>
      </c>
      <c r="C173" s="498"/>
      <c r="D173" s="505" t="s">
        <v>261</v>
      </c>
      <c r="E173" s="505"/>
      <c r="F173" s="505"/>
      <c r="G173" s="505"/>
      <c r="H173" s="505"/>
      <c r="I173" s="498" t="s">
        <v>105</v>
      </c>
      <c r="J173" s="498"/>
      <c r="K173" s="498"/>
      <c r="L173" s="498"/>
      <c r="M173" s="519"/>
      <c r="N173" s="519"/>
      <c r="O173" s="519"/>
      <c r="P173" s="519"/>
      <c r="Q173" s="516"/>
      <c r="R173" s="516"/>
    </row>
    <row r="174" spans="1:18" ht="30" customHeight="1" x14ac:dyDescent="0.25">
      <c r="A174" s="92">
        <v>101</v>
      </c>
      <c r="B174" s="498">
        <v>387</v>
      </c>
      <c r="C174" s="498"/>
      <c r="D174" s="505" t="s">
        <v>249</v>
      </c>
      <c r="E174" s="505"/>
      <c r="F174" s="505"/>
      <c r="G174" s="505"/>
      <c r="H174" s="505"/>
      <c r="I174" s="498" t="s">
        <v>106</v>
      </c>
      <c r="J174" s="498"/>
      <c r="K174" s="498"/>
      <c r="L174" s="498"/>
      <c r="M174" s="508"/>
      <c r="N174" s="508"/>
      <c r="O174" s="508"/>
      <c r="P174" s="508"/>
      <c r="Q174" s="510"/>
      <c r="R174" s="510"/>
    </row>
    <row r="175" spans="1:18" ht="30" customHeight="1" x14ac:dyDescent="0.25">
      <c r="A175" s="92">
        <v>102</v>
      </c>
      <c r="B175" s="498"/>
      <c r="C175" s="498"/>
      <c r="D175" s="499" t="s">
        <v>262</v>
      </c>
      <c r="E175" s="499"/>
      <c r="F175" s="499"/>
      <c r="G175" s="499"/>
      <c r="H175" s="499"/>
      <c r="I175" s="500"/>
      <c r="J175" s="501"/>
      <c r="K175" s="501"/>
      <c r="L175" s="501"/>
      <c r="M175" s="518">
        <f>M161+M162+M163+M164+M165+M166+M167+M170+M171+M172+M173</f>
        <v>0</v>
      </c>
      <c r="N175" s="518"/>
      <c r="O175" s="518"/>
      <c r="P175" s="518"/>
      <c r="Q175" s="514">
        <f>Q164+Q168+Q169+Q174</f>
        <v>0</v>
      </c>
      <c r="R175" s="514"/>
    </row>
    <row r="176" spans="1:18" ht="15" customHeight="1" x14ac:dyDescent="0.25">
      <c r="A176" s="373"/>
      <c r="B176" s="374"/>
      <c r="C176" s="374"/>
      <c r="D176" s="374"/>
      <c r="E176" s="374"/>
      <c r="F176" s="374"/>
      <c r="G176" s="374"/>
      <c r="H176" s="374"/>
      <c r="I176" s="374"/>
      <c r="J176" s="374"/>
      <c r="K176" s="374"/>
      <c r="L176" s="374"/>
      <c r="M176" s="374"/>
      <c r="N176" s="374"/>
      <c r="O176" s="374"/>
      <c r="P176" s="374"/>
      <c r="Q176" s="374"/>
      <c r="R176" s="375"/>
    </row>
    <row r="177" spans="1:18" ht="26.25" customHeight="1" x14ac:dyDescent="0.25">
      <c r="A177" s="438">
        <v>45292</v>
      </c>
      <c r="B177" s="439"/>
      <c r="C177" s="439"/>
      <c r="D177" s="439"/>
      <c r="E177" s="439"/>
      <c r="F177" s="439"/>
      <c r="G177" s="439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21" t="s">
        <v>263</v>
      </c>
    </row>
    <row r="178" spans="1:18" x14ac:dyDescent="0.25"/>
    <row r="179" spans="1:18" ht="20.25" x14ac:dyDescent="0.25">
      <c r="A179" s="1"/>
      <c r="B179" s="2"/>
      <c r="C179" s="2"/>
      <c r="D179" s="2"/>
      <c r="E179" s="355" t="s">
        <v>0</v>
      </c>
      <c r="F179" s="356"/>
      <c r="G179" s="356"/>
      <c r="H179" s="356"/>
      <c r="I179" s="356"/>
      <c r="J179" s="356"/>
      <c r="K179" s="356"/>
      <c r="L179" s="356"/>
      <c r="M179" s="356"/>
      <c r="N179" s="356"/>
      <c r="O179" s="3"/>
      <c r="P179" s="3"/>
      <c r="Q179" s="3"/>
      <c r="R179" s="4"/>
    </row>
    <row r="180" spans="1:18" ht="22.5" customHeight="1" x14ac:dyDescent="0.25">
      <c r="A180" s="5"/>
      <c r="B180" s="6"/>
      <c r="C180" s="6"/>
      <c r="D180" s="6"/>
      <c r="E180" s="357"/>
      <c r="F180" s="357"/>
      <c r="G180" s="357"/>
      <c r="H180" s="357"/>
      <c r="I180" s="357"/>
      <c r="J180" s="357"/>
      <c r="K180" s="357"/>
      <c r="L180" s="357"/>
      <c r="M180" s="357"/>
      <c r="N180" s="357"/>
      <c r="O180" s="440" t="s">
        <v>264</v>
      </c>
      <c r="P180" s="359"/>
      <c r="Q180" s="359"/>
      <c r="R180" s="360"/>
    </row>
    <row r="181" spans="1:18" ht="15" customHeight="1" x14ac:dyDescent="0.25">
      <c r="A181" s="5"/>
      <c r="B181" s="6"/>
      <c r="C181" s="6"/>
      <c r="D181" s="6"/>
      <c r="E181" s="357"/>
      <c r="F181" s="357"/>
      <c r="G181" s="357"/>
      <c r="H181" s="357"/>
      <c r="I181" s="357"/>
      <c r="J181" s="357"/>
      <c r="K181" s="357"/>
      <c r="L181" s="357"/>
      <c r="M181" s="357"/>
      <c r="N181" s="357"/>
      <c r="O181" s="361"/>
      <c r="P181" s="361"/>
      <c r="Q181" s="361"/>
      <c r="R181" s="360"/>
    </row>
    <row r="182" spans="1:18" ht="15" customHeight="1" x14ac:dyDescent="0.25">
      <c r="A182" s="5"/>
      <c r="B182" s="6"/>
      <c r="C182" s="6"/>
      <c r="D182" s="6"/>
      <c r="E182" s="357"/>
      <c r="F182" s="357"/>
      <c r="G182" s="357"/>
      <c r="H182" s="357"/>
      <c r="I182" s="357"/>
      <c r="J182" s="357"/>
      <c r="K182" s="357"/>
      <c r="L182" s="357"/>
      <c r="M182" s="357"/>
      <c r="N182" s="357"/>
      <c r="O182" s="361"/>
      <c r="P182" s="361"/>
      <c r="Q182" s="361"/>
      <c r="R182" s="360"/>
    </row>
    <row r="183" spans="1:18" ht="15" customHeight="1" x14ac:dyDescent="0.25">
      <c r="A183" s="5"/>
      <c r="B183" s="6"/>
      <c r="C183" s="7" t="s">
        <v>1</v>
      </c>
      <c r="D183" s="8"/>
      <c r="E183" s="357"/>
      <c r="F183" s="357"/>
      <c r="G183" s="357"/>
      <c r="H183" s="357"/>
      <c r="I183" s="357"/>
      <c r="J183" s="357"/>
      <c r="K183" s="357"/>
      <c r="L183" s="357"/>
      <c r="M183" s="357"/>
      <c r="N183" s="357"/>
      <c r="O183" s="359"/>
      <c r="P183" s="359"/>
      <c r="Q183" s="359"/>
      <c r="R183" s="360"/>
    </row>
    <row r="184" spans="1:18" ht="15.75" customHeight="1" x14ac:dyDescent="0.25">
      <c r="A184" s="5"/>
      <c r="B184" s="110"/>
      <c r="C184" s="110"/>
      <c r="D184" s="110"/>
      <c r="E184" s="358"/>
      <c r="F184" s="358"/>
      <c r="G184" s="358"/>
      <c r="H184" s="358"/>
      <c r="I184" s="358"/>
      <c r="J184" s="358"/>
      <c r="K184" s="358"/>
      <c r="L184" s="358"/>
      <c r="M184" s="358"/>
      <c r="N184" s="358"/>
      <c r="O184" s="361"/>
      <c r="P184" s="361"/>
      <c r="Q184" s="361"/>
      <c r="R184" s="360"/>
    </row>
    <row r="185" spans="1:18" ht="23.25" x14ac:dyDescent="0.35">
      <c r="A185" s="362" t="s">
        <v>2</v>
      </c>
      <c r="B185" s="363"/>
      <c r="C185" s="363"/>
      <c r="D185" s="363"/>
      <c r="E185" s="150">
        <f>'Missouri Cover'!$BP$2</f>
        <v>2026</v>
      </c>
      <c r="F185" s="387" t="s">
        <v>337</v>
      </c>
      <c r="G185" s="388"/>
      <c r="H185" s="388"/>
      <c r="I185" s="388"/>
      <c r="J185" s="388"/>
      <c r="K185" s="388"/>
      <c r="L185" s="388"/>
      <c r="M185" s="388"/>
      <c r="N185" s="388"/>
      <c r="O185" s="388"/>
      <c r="P185" s="388"/>
      <c r="Q185" s="388"/>
      <c r="R185" s="389"/>
    </row>
    <row r="186" spans="1:18" ht="18" customHeight="1" x14ac:dyDescent="0.25">
      <c r="A186" s="350" t="s">
        <v>3</v>
      </c>
      <c r="B186" s="351"/>
      <c r="C186" s="351"/>
      <c r="D186" s="351"/>
      <c r="E186" s="351"/>
      <c r="F186" s="351"/>
      <c r="G186" s="352"/>
      <c r="H186" s="352"/>
      <c r="I186" s="351"/>
      <c r="J186" s="351"/>
      <c r="K186" s="351"/>
      <c r="L186" s="353"/>
      <c r="M186" s="354" t="s">
        <v>4</v>
      </c>
      <c r="N186" s="180"/>
      <c r="O186" s="180"/>
      <c r="P186" s="180"/>
      <c r="Q186" s="180"/>
      <c r="R186" s="181"/>
    </row>
    <row r="187" spans="1:18" ht="30" customHeight="1" x14ac:dyDescent="0.25">
      <c r="A187" s="341" t="str">
        <f>$A$10</f>
        <v/>
      </c>
      <c r="B187" s="342"/>
      <c r="C187" s="342"/>
      <c r="D187" s="342"/>
      <c r="E187" s="342"/>
      <c r="F187" s="342"/>
      <c r="G187" s="342"/>
      <c r="H187" s="342"/>
      <c r="I187" s="342"/>
      <c r="J187" s="342"/>
      <c r="K187" s="342"/>
      <c r="L187" s="343"/>
      <c r="M187" s="344" t="str">
        <f>$M$10</f>
        <v/>
      </c>
      <c r="N187" s="286"/>
      <c r="O187" s="286"/>
      <c r="P187" s="286"/>
      <c r="Q187" s="286"/>
      <c r="R187" s="288"/>
    </row>
    <row r="188" spans="1:18" ht="18" customHeight="1" x14ac:dyDescent="0.25">
      <c r="A188" s="345"/>
      <c r="B188" s="346"/>
      <c r="C188" s="346"/>
      <c r="D188" s="346"/>
      <c r="E188" s="346"/>
      <c r="F188" s="346"/>
      <c r="G188" s="346"/>
      <c r="H188" s="346"/>
      <c r="I188" s="346"/>
      <c r="J188" s="346"/>
      <c r="K188" s="346"/>
      <c r="L188" s="346"/>
      <c r="M188" s="346"/>
      <c r="N188" s="346"/>
      <c r="O188" s="346"/>
      <c r="P188" s="346"/>
      <c r="Q188" s="346"/>
      <c r="R188" s="347"/>
    </row>
    <row r="189" spans="1:18" ht="33" customHeight="1" x14ac:dyDescent="0.25">
      <c r="A189" s="531" t="s">
        <v>97</v>
      </c>
      <c r="B189" s="533" t="s">
        <v>98</v>
      </c>
      <c r="C189" s="534"/>
      <c r="D189" s="535" t="s">
        <v>99</v>
      </c>
      <c r="E189" s="507"/>
      <c r="F189" s="507"/>
      <c r="G189" s="507"/>
      <c r="H189" s="507"/>
      <c r="I189" s="536" t="s">
        <v>100</v>
      </c>
      <c r="J189" s="537"/>
      <c r="K189" s="537"/>
      <c r="L189" s="537"/>
      <c r="M189" s="429" t="s">
        <v>101</v>
      </c>
      <c r="N189" s="538"/>
      <c r="O189" s="538"/>
      <c r="P189" s="538"/>
      <c r="Q189" s="538"/>
      <c r="R189" s="538"/>
    </row>
    <row r="190" spans="1:18" ht="18.75" customHeight="1" x14ac:dyDescent="0.25">
      <c r="A190" s="532"/>
      <c r="B190" s="534"/>
      <c r="C190" s="534"/>
      <c r="D190" s="507"/>
      <c r="E190" s="507"/>
      <c r="F190" s="507"/>
      <c r="G190" s="507"/>
      <c r="H190" s="507"/>
      <c r="I190" s="537"/>
      <c r="J190" s="537"/>
      <c r="K190" s="537"/>
      <c r="L190" s="537"/>
      <c r="M190" s="523" t="s">
        <v>102</v>
      </c>
      <c r="N190" s="498"/>
      <c r="O190" s="498"/>
      <c r="P190" s="498"/>
      <c r="Q190" s="524" t="s">
        <v>103</v>
      </c>
      <c r="R190" s="525"/>
    </row>
    <row r="191" spans="1:18" ht="30" customHeight="1" x14ac:dyDescent="0.25">
      <c r="A191" s="92">
        <v>103</v>
      </c>
      <c r="B191" s="498"/>
      <c r="C191" s="498"/>
      <c r="D191" s="526" t="s">
        <v>265</v>
      </c>
      <c r="E191" s="527"/>
      <c r="F191" s="527"/>
      <c r="G191" s="527"/>
      <c r="H191" s="527"/>
      <c r="I191" s="498"/>
      <c r="J191" s="498"/>
      <c r="K191" s="498"/>
      <c r="L191" s="498"/>
      <c r="M191" s="528"/>
      <c r="N191" s="529"/>
      <c r="O191" s="529"/>
      <c r="P191" s="529"/>
      <c r="Q191" s="530"/>
      <c r="R191" s="529"/>
    </row>
    <row r="192" spans="1:18" ht="30" customHeight="1" x14ac:dyDescent="0.25">
      <c r="A192" s="92">
        <v>104</v>
      </c>
      <c r="B192" s="498">
        <v>389</v>
      </c>
      <c r="C192" s="498"/>
      <c r="D192" s="505" t="s">
        <v>211</v>
      </c>
      <c r="E192" s="506"/>
      <c r="F192" s="506"/>
      <c r="G192" s="506"/>
      <c r="H192" s="506"/>
      <c r="I192" s="498" t="s">
        <v>105</v>
      </c>
      <c r="J192" s="498"/>
      <c r="K192" s="498"/>
      <c r="L192" s="498"/>
      <c r="M192" s="521"/>
      <c r="N192" s="522"/>
      <c r="O192" s="522"/>
      <c r="P192" s="522"/>
      <c r="Q192" s="516"/>
      <c r="R192" s="509"/>
    </row>
    <row r="193" spans="1:18" ht="30" customHeight="1" x14ac:dyDescent="0.25">
      <c r="A193" s="92">
        <v>105</v>
      </c>
      <c r="B193" s="498">
        <v>390</v>
      </c>
      <c r="C193" s="498"/>
      <c r="D193" s="505" t="s">
        <v>212</v>
      </c>
      <c r="E193" s="506"/>
      <c r="F193" s="506"/>
      <c r="G193" s="506"/>
      <c r="H193" s="506"/>
      <c r="I193" s="498" t="s">
        <v>105</v>
      </c>
      <c r="J193" s="498"/>
      <c r="K193" s="498"/>
      <c r="L193" s="498"/>
      <c r="M193" s="521"/>
      <c r="N193" s="511"/>
      <c r="O193" s="511"/>
      <c r="P193" s="511"/>
      <c r="Q193" s="516"/>
      <c r="R193" s="509"/>
    </row>
    <row r="194" spans="1:18" ht="30" customHeight="1" x14ac:dyDescent="0.25">
      <c r="A194" s="92">
        <v>106</v>
      </c>
      <c r="B194" s="498">
        <v>391</v>
      </c>
      <c r="C194" s="498"/>
      <c r="D194" s="505" t="s">
        <v>108</v>
      </c>
      <c r="E194" s="506"/>
      <c r="F194" s="506"/>
      <c r="G194" s="506"/>
      <c r="H194" s="506"/>
      <c r="I194" s="498" t="s">
        <v>106</v>
      </c>
      <c r="J194" s="498"/>
      <c r="K194" s="498"/>
      <c r="L194" s="498"/>
      <c r="M194" s="520"/>
      <c r="N194" s="509"/>
      <c r="O194" s="509"/>
      <c r="P194" s="509"/>
      <c r="Q194" s="510"/>
      <c r="R194" s="511"/>
    </row>
    <row r="195" spans="1:18" ht="30" customHeight="1" x14ac:dyDescent="0.25">
      <c r="A195" s="92">
        <v>107</v>
      </c>
      <c r="B195" s="498">
        <v>392</v>
      </c>
      <c r="C195" s="498"/>
      <c r="D195" s="505" t="s">
        <v>266</v>
      </c>
      <c r="E195" s="506"/>
      <c r="F195" s="506"/>
      <c r="G195" s="506"/>
      <c r="H195" s="506"/>
      <c r="I195" s="498" t="s">
        <v>106</v>
      </c>
      <c r="J195" s="498"/>
      <c r="K195" s="498"/>
      <c r="L195" s="498"/>
      <c r="M195" s="508"/>
      <c r="N195" s="509"/>
      <c r="O195" s="509"/>
      <c r="P195" s="509"/>
      <c r="Q195" s="519"/>
      <c r="R195" s="511"/>
    </row>
    <row r="196" spans="1:18" ht="30" customHeight="1" x14ac:dyDescent="0.25">
      <c r="A196" s="92">
        <v>108</v>
      </c>
      <c r="B196" s="498">
        <v>393</v>
      </c>
      <c r="C196" s="498"/>
      <c r="D196" s="505" t="s">
        <v>267</v>
      </c>
      <c r="E196" s="506"/>
      <c r="F196" s="506"/>
      <c r="G196" s="506"/>
      <c r="H196" s="506"/>
      <c r="I196" s="498" t="s">
        <v>106</v>
      </c>
      <c r="J196" s="498"/>
      <c r="K196" s="498"/>
      <c r="L196" s="498"/>
      <c r="M196" s="508"/>
      <c r="N196" s="509"/>
      <c r="O196" s="509"/>
      <c r="P196" s="509"/>
      <c r="Q196" s="510"/>
      <c r="R196" s="511"/>
    </row>
    <row r="197" spans="1:18" ht="30" customHeight="1" x14ac:dyDescent="0.25">
      <c r="A197" s="92">
        <v>109</v>
      </c>
      <c r="B197" s="498">
        <v>394</v>
      </c>
      <c r="C197" s="498"/>
      <c r="D197" s="505" t="s">
        <v>268</v>
      </c>
      <c r="E197" s="506"/>
      <c r="F197" s="506"/>
      <c r="G197" s="506"/>
      <c r="H197" s="506"/>
      <c r="I197" s="498" t="s">
        <v>106</v>
      </c>
      <c r="J197" s="498"/>
      <c r="K197" s="498"/>
      <c r="L197" s="498"/>
      <c r="M197" s="508"/>
      <c r="N197" s="509"/>
      <c r="O197" s="509"/>
      <c r="P197" s="509"/>
      <c r="Q197" s="510"/>
      <c r="R197" s="511"/>
    </row>
    <row r="198" spans="1:18" ht="30" customHeight="1" x14ac:dyDescent="0.25">
      <c r="A198" s="92">
        <v>110</v>
      </c>
      <c r="B198" s="498">
        <v>395</v>
      </c>
      <c r="C198" s="498"/>
      <c r="D198" s="505" t="s">
        <v>269</v>
      </c>
      <c r="E198" s="506"/>
      <c r="F198" s="506"/>
      <c r="G198" s="506"/>
      <c r="H198" s="506"/>
      <c r="I198" s="498" t="s">
        <v>106</v>
      </c>
      <c r="J198" s="498"/>
      <c r="K198" s="498"/>
      <c r="L198" s="498"/>
      <c r="M198" s="508"/>
      <c r="N198" s="509"/>
      <c r="O198" s="509"/>
      <c r="P198" s="509"/>
      <c r="Q198" s="510"/>
      <c r="R198" s="511"/>
    </row>
    <row r="199" spans="1:18" ht="30" customHeight="1" x14ac:dyDescent="0.25">
      <c r="A199" s="92">
        <v>111</v>
      </c>
      <c r="B199" s="498">
        <v>396</v>
      </c>
      <c r="C199" s="498"/>
      <c r="D199" s="505" t="s">
        <v>270</v>
      </c>
      <c r="E199" s="506"/>
      <c r="F199" s="506"/>
      <c r="G199" s="506"/>
      <c r="H199" s="506"/>
      <c r="I199" s="498" t="s">
        <v>106</v>
      </c>
      <c r="J199" s="498"/>
      <c r="K199" s="498"/>
      <c r="L199" s="498"/>
      <c r="M199" s="508"/>
      <c r="N199" s="509"/>
      <c r="O199" s="509"/>
      <c r="P199" s="509"/>
      <c r="Q199" s="510"/>
      <c r="R199" s="511"/>
    </row>
    <row r="200" spans="1:18" ht="30" customHeight="1" x14ac:dyDescent="0.25">
      <c r="A200" s="92">
        <v>112</v>
      </c>
      <c r="B200" s="498">
        <v>397</v>
      </c>
      <c r="C200" s="498"/>
      <c r="D200" s="505" t="s">
        <v>244</v>
      </c>
      <c r="E200" s="506"/>
      <c r="F200" s="506"/>
      <c r="G200" s="506"/>
      <c r="H200" s="506"/>
      <c r="I200" s="498" t="s">
        <v>107</v>
      </c>
      <c r="J200" s="498"/>
      <c r="K200" s="498"/>
      <c r="L200" s="498"/>
      <c r="M200" s="519"/>
      <c r="N200" s="511"/>
      <c r="O200" s="511"/>
      <c r="P200" s="511"/>
      <c r="Q200" s="510"/>
      <c r="R200" s="511"/>
    </row>
    <row r="201" spans="1:18" ht="30" customHeight="1" x14ac:dyDescent="0.25">
      <c r="A201" s="92">
        <v>113</v>
      </c>
      <c r="B201" s="498">
        <v>398</v>
      </c>
      <c r="C201" s="498"/>
      <c r="D201" s="505" t="s">
        <v>271</v>
      </c>
      <c r="E201" s="506"/>
      <c r="F201" s="506"/>
      <c r="G201" s="506"/>
      <c r="H201" s="506"/>
      <c r="I201" s="498" t="s">
        <v>106</v>
      </c>
      <c r="J201" s="498"/>
      <c r="K201" s="498"/>
      <c r="L201" s="498"/>
      <c r="M201" s="508"/>
      <c r="N201" s="509"/>
      <c r="O201" s="509"/>
      <c r="P201" s="509"/>
      <c r="Q201" s="510"/>
      <c r="R201" s="511"/>
    </row>
    <row r="202" spans="1:18" ht="30" customHeight="1" x14ac:dyDescent="0.25">
      <c r="A202" s="92">
        <v>114</v>
      </c>
      <c r="B202" s="498"/>
      <c r="C202" s="498"/>
      <c r="D202" s="499" t="s">
        <v>109</v>
      </c>
      <c r="E202" s="517"/>
      <c r="F202" s="517"/>
      <c r="G202" s="517"/>
      <c r="H202" s="517"/>
      <c r="I202" s="498"/>
      <c r="J202" s="498"/>
      <c r="K202" s="498"/>
      <c r="L202" s="498"/>
      <c r="M202" s="518">
        <f>M192+M193+M200</f>
        <v>0</v>
      </c>
      <c r="N202" s="513"/>
      <c r="O202" s="513"/>
      <c r="P202" s="513"/>
      <c r="Q202" s="514">
        <f>Q194+Q195+Q196+Q197+Q198+Q199+Q200+Q201</f>
        <v>0</v>
      </c>
      <c r="R202" s="513"/>
    </row>
    <row r="203" spans="1:18" ht="30" customHeight="1" x14ac:dyDescent="0.25">
      <c r="A203" s="92">
        <v>115</v>
      </c>
      <c r="B203" s="498">
        <v>399</v>
      </c>
      <c r="C203" s="498"/>
      <c r="D203" s="505" t="s">
        <v>272</v>
      </c>
      <c r="E203" s="506"/>
      <c r="F203" s="506"/>
      <c r="G203" s="506"/>
      <c r="H203" s="506"/>
      <c r="I203" s="498" t="s">
        <v>106</v>
      </c>
      <c r="J203" s="498"/>
      <c r="K203" s="498"/>
      <c r="L203" s="498"/>
      <c r="M203" s="508"/>
      <c r="N203" s="509"/>
      <c r="O203" s="509"/>
      <c r="P203" s="509"/>
      <c r="Q203" s="510"/>
      <c r="R203" s="511"/>
    </row>
    <row r="204" spans="1:18" ht="30" customHeight="1" x14ac:dyDescent="0.25">
      <c r="A204" s="92">
        <v>116</v>
      </c>
      <c r="B204" s="498"/>
      <c r="C204" s="498"/>
      <c r="D204" s="499" t="s">
        <v>273</v>
      </c>
      <c r="E204" s="517"/>
      <c r="F204" s="517"/>
      <c r="G204" s="517"/>
      <c r="H204" s="517"/>
      <c r="I204" s="498"/>
      <c r="J204" s="498"/>
      <c r="K204" s="498"/>
      <c r="L204" s="498"/>
      <c r="M204" s="518">
        <f>M202</f>
        <v>0</v>
      </c>
      <c r="N204" s="513"/>
      <c r="O204" s="513"/>
      <c r="P204" s="513"/>
      <c r="Q204" s="514">
        <f>Q202+Q203</f>
        <v>0</v>
      </c>
      <c r="R204" s="513"/>
    </row>
    <row r="205" spans="1:18" ht="30" customHeight="1" x14ac:dyDescent="0.25">
      <c r="A205" s="92">
        <v>117</v>
      </c>
      <c r="B205" s="498"/>
      <c r="C205" s="498"/>
      <c r="D205" s="499" t="s">
        <v>274</v>
      </c>
      <c r="E205" s="517"/>
      <c r="F205" s="517"/>
      <c r="G205" s="517"/>
      <c r="H205" s="517"/>
      <c r="I205" s="498"/>
      <c r="J205" s="498"/>
      <c r="K205" s="498"/>
      <c r="L205" s="498"/>
      <c r="M205" s="519"/>
      <c r="N205" s="511"/>
      <c r="O205" s="511"/>
      <c r="P205" s="511"/>
      <c r="Q205" s="510"/>
      <c r="R205" s="511"/>
    </row>
    <row r="206" spans="1:18" ht="30" customHeight="1" x14ac:dyDescent="0.25">
      <c r="A206" s="92">
        <v>118</v>
      </c>
      <c r="B206" s="498"/>
      <c r="C206" s="498"/>
      <c r="D206" s="505" t="s">
        <v>275</v>
      </c>
      <c r="E206" s="506"/>
      <c r="F206" s="506"/>
      <c r="G206" s="506"/>
      <c r="H206" s="506"/>
      <c r="I206" s="515" t="s">
        <v>104</v>
      </c>
      <c r="J206" s="498"/>
      <c r="K206" s="498"/>
      <c r="L206" s="498"/>
      <c r="M206" s="508"/>
      <c r="N206" s="509"/>
      <c r="O206" s="509"/>
      <c r="P206" s="509"/>
      <c r="Q206" s="516"/>
      <c r="R206" s="509"/>
    </row>
    <row r="207" spans="1:18" ht="30" customHeight="1" x14ac:dyDescent="0.25">
      <c r="A207" s="92">
        <v>119</v>
      </c>
      <c r="B207" s="498"/>
      <c r="C207" s="498"/>
      <c r="D207" s="505" t="s">
        <v>276</v>
      </c>
      <c r="E207" s="506"/>
      <c r="F207" s="506"/>
      <c r="G207" s="506"/>
      <c r="H207" s="506"/>
      <c r="I207" s="515" t="s">
        <v>104</v>
      </c>
      <c r="J207" s="498"/>
      <c r="K207" s="498"/>
      <c r="L207" s="498"/>
      <c r="M207" s="508"/>
      <c r="N207" s="509"/>
      <c r="O207" s="509"/>
      <c r="P207" s="509"/>
      <c r="Q207" s="516"/>
      <c r="R207" s="509"/>
    </row>
    <row r="208" spans="1:18" ht="30" customHeight="1" x14ac:dyDescent="0.25">
      <c r="A208" s="92">
        <v>120</v>
      </c>
      <c r="B208" s="498"/>
      <c r="C208" s="498"/>
      <c r="D208" s="505" t="s">
        <v>277</v>
      </c>
      <c r="E208" s="506"/>
      <c r="F208" s="506"/>
      <c r="G208" s="506"/>
      <c r="H208" s="506"/>
      <c r="I208" s="515" t="s">
        <v>104</v>
      </c>
      <c r="J208" s="498"/>
      <c r="K208" s="498"/>
      <c r="L208" s="498"/>
      <c r="M208" s="508"/>
      <c r="N208" s="509"/>
      <c r="O208" s="509"/>
      <c r="P208" s="509"/>
      <c r="Q208" s="516"/>
      <c r="R208" s="509"/>
    </row>
    <row r="209" spans="1:18" ht="30" customHeight="1" x14ac:dyDescent="0.25">
      <c r="A209" s="92">
        <v>121</v>
      </c>
      <c r="B209" s="498"/>
      <c r="C209" s="498"/>
      <c r="D209" s="499" t="s">
        <v>278</v>
      </c>
      <c r="E209" s="517"/>
      <c r="F209" s="517"/>
      <c r="G209" s="517"/>
      <c r="H209" s="517"/>
      <c r="I209" s="499"/>
      <c r="J209" s="517"/>
      <c r="K209" s="517"/>
      <c r="L209" s="517"/>
      <c r="M209" s="518">
        <f>M67+M134+M144+M175+M204</f>
        <v>0</v>
      </c>
      <c r="N209" s="513"/>
      <c r="O209" s="513">
        <f>O67+O134+O144+O175+O202</f>
        <v>0</v>
      </c>
      <c r="P209" s="513"/>
      <c r="Q209" s="514">
        <f>Q67+Q134+Q144+Q175+Q204</f>
        <v>0</v>
      </c>
      <c r="R209" s="513"/>
    </row>
    <row r="210" spans="1:18" ht="30" customHeight="1" x14ac:dyDescent="0.25">
      <c r="A210" s="92">
        <v>122</v>
      </c>
      <c r="B210" s="498"/>
      <c r="C210" s="498"/>
      <c r="D210" s="505" t="s">
        <v>110</v>
      </c>
      <c r="E210" s="506"/>
      <c r="F210" s="506"/>
      <c r="G210" s="506"/>
      <c r="H210" s="506"/>
      <c r="I210" s="498" t="s">
        <v>106</v>
      </c>
      <c r="J210" s="507"/>
      <c r="K210" s="507"/>
      <c r="L210" s="507"/>
      <c r="M210" s="508"/>
      <c r="N210" s="509"/>
      <c r="O210" s="509"/>
      <c r="P210" s="509"/>
      <c r="Q210" s="510"/>
      <c r="R210" s="511"/>
    </row>
    <row r="211" spans="1:18" ht="30" customHeight="1" x14ac:dyDescent="0.25">
      <c r="A211" s="92">
        <v>123</v>
      </c>
      <c r="B211" s="498"/>
      <c r="C211" s="498"/>
      <c r="D211" s="499" t="s">
        <v>315</v>
      </c>
      <c r="E211" s="499"/>
      <c r="F211" s="499"/>
      <c r="G211" s="499"/>
      <c r="H211" s="499"/>
      <c r="I211" s="500"/>
      <c r="J211" s="500"/>
      <c r="K211" s="500"/>
      <c r="L211" s="500"/>
      <c r="M211" s="512">
        <f>M209</f>
        <v>0</v>
      </c>
      <c r="N211" s="513"/>
      <c r="O211" s="513"/>
      <c r="P211" s="513"/>
      <c r="Q211" s="514">
        <f>Q209+Q210</f>
        <v>0</v>
      </c>
      <c r="R211" s="513"/>
    </row>
    <row r="212" spans="1:18" ht="30" customHeight="1" x14ac:dyDescent="0.25">
      <c r="A212" s="92">
        <v>124</v>
      </c>
      <c r="B212" s="498"/>
      <c r="C212" s="498"/>
      <c r="D212" s="499" t="s">
        <v>111</v>
      </c>
      <c r="E212" s="499"/>
      <c r="F212" s="499"/>
      <c r="G212" s="499"/>
      <c r="H212" s="499"/>
      <c r="I212" s="500"/>
      <c r="J212" s="501"/>
      <c r="K212" s="501"/>
      <c r="L212" s="501"/>
      <c r="M212" s="502">
        <f>IFERROR((((M211)/(M211+Q211))),0)</f>
        <v>0</v>
      </c>
      <c r="N212" s="503"/>
      <c r="O212" s="503"/>
      <c r="P212" s="503"/>
      <c r="Q212" s="504">
        <f>IFERROR((((Q211)/(M211+Q211))),0)</f>
        <v>0</v>
      </c>
      <c r="R212" s="503"/>
    </row>
    <row r="213" spans="1:18" ht="15" customHeight="1" x14ac:dyDescent="0.25">
      <c r="A213" s="373"/>
      <c r="B213" s="374"/>
      <c r="C213" s="374"/>
      <c r="D213" s="374"/>
      <c r="E213" s="374"/>
      <c r="F213" s="374"/>
      <c r="G213" s="374"/>
      <c r="H213" s="374"/>
      <c r="I213" s="374"/>
      <c r="J213" s="374"/>
      <c r="K213" s="374"/>
      <c r="L213" s="374"/>
      <c r="M213" s="374"/>
      <c r="N213" s="374"/>
      <c r="O213" s="374"/>
      <c r="P213" s="374"/>
      <c r="Q213" s="374"/>
      <c r="R213" s="375"/>
    </row>
    <row r="214" spans="1:18" ht="26.25" customHeight="1" x14ac:dyDescent="0.25">
      <c r="A214" s="438">
        <v>45292</v>
      </c>
      <c r="B214" s="439"/>
      <c r="C214" s="439"/>
      <c r="D214" s="439"/>
      <c r="E214" s="439"/>
      <c r="F214" s="439"/>
      <c r="G214" s="439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21" t="s">
        <v>279</v>
      </c>
    </row>
    <row r="215" spans="1:18" ht="9" customHeight="1" x14ac:dyDescent="0.25"/>
    <row r="216" spans="1:18" hidden="1" x14ac:dyDescent="0.25"/>
  </sheetData>
  <mergeCells count="734"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A13"/>
    <mergeCell ref="B12:C13"/>
    <mergeCell ref="D12:H13"/>
    <mergeCell ref="I12:L13"/>
    <mergeCell ref="M12:R12"/>
    <mergeCell ref="M13:P13"/>
    <mergeCell ref="Q13:R13"/>
    <mergeCell ref="B14:C14"/>
    <mergeCell ref="D14:H14"/>
    <mergeCell ref="I14:L14"/>
    <mergeCell ref="M14:P14"/>
    <mergeCell ref="Q14:R14"/>
    <mergeCell ref="B15:C15"/>
    <mergeCell ref="D15:H15"/>
    <mergeCell ref="I15:L15"/>
    <mergeCell ref="M15:P15"/>
    <mergeCell ref="Q15:R15"/>
    <mergeCell ref="B16:C16"/>
    <mergeCell ref="D16:H16"/>
    <mergeCell ref="I16:L16"/>
    <mergeCell ref="M16:P16"/>
    <mergeCell ref="Q16:R16"/>
    <mergeCell ref="B17:C17"/>
    <mergeCell ref="D17:H17"/>
    <mergeCell ref="I17:L17"/>
    <mergeCell ref="M17:P17"/>
    <mergeCell ref="Q17:R17"/>
    <mergeCell ref="B18:C18"/>
    <mergeCell ref="D18:H18"/>
    <mergeCell ref="I18:L18"/>
    <mergeCell ref="M18:P18"/>
    <mergeCell ref="Q18:R18"/>
    <mergeCell ref="B19:C19"/>
    <mergeCell ref="D19:H19"/>
    <mergeCell ref="I19:L19"/>
    <mergeCell ref="M19:P19"/>
    <mergeCell ref="Q19:R19"/>
    <mergeCell ref="B20:C20"/>
    <mergeCell ref="D20:H20"/>
    <mergeCell ref="I20:L20"/>
    <mergeCell ref="M20:P20"/>
    <mergeCell ref="Q20:R20"/>
    <mergeCell ref="B21:C21"/>
    <mergeCell ref="D21:H21"/>
    <mergeCell ref="I21:L21"/>
    <mergeCell ref="M21:P21"/>
    <mergeCell ref="Q21:R21"/>
    <mergeCell ref="B22:C22"/>
    <mergeCell ref="D22:H22"/>
    <mergeCell ref="I22:L22"/>
    <mergeCell ref="M22:P22"/>
    <mergeCell ref="Q22:R22"/>
    <mergeCell ref="B23:C23"/>
    <mergeCell ref="D23:H23"/>
    <mergeCell ref="I23:L23"/>
    <mergeCell ref="M23:P23"/>
    <mergeCell ref="Q23:R23"/>
    <mergeCell ref="B24:C24"/>
    <mergeCell ref="D24:H24"/>
    <mergeCell ref="I24:L24"/>
    <mergeCell ref="M24:P24"/>
    <mergeCell ref="Q24:R24"/>
    <mergeCell ref="B25:C25"/>
    <mergeCell ref="D25:H25"/>
    <mergeCell ref="I25:L25"/>
    <mergeCell ref="M25:P25"/>
    <mergeCell ref="Q25:R25"/>
    <mergeCell ref="B26:C26"/>
    <mergeCell ref="D26:H26"/>
    <mergeCell ref="I26:L26"/>
    <mergeCell ref="M26:P26"/>
    <mergeCell ref="Q26:R26"/>
    <mergeCell ref="B27:C27"/>
    <mergeCell ref="D27:H27"/>
    <mergeCell ref="I27:L27"/>
    <mergeCell ref="M27:P27"/>
    <mergeCell ref="Q27:R27"/>
    <mergeCell ref="B28:C28"/>
    <mergeCell ref="D28:H28"/>
    <mergeCell ref="I28:L28"/>
    <mergeCell ref="M28:P28"/>
    <mergeCell ref="Q28:R28"/>
    <mergeCell ref="B29:C29"/>
    <mergeCell ref="D29:H29"/>
    <mergeCell ref="I29:L29"/>
    <mergeCell ref="M29:P29"/>
    <mergeCell ref="Q29:R29"/>
    <mergeCell ref="B30:C30"/>
    <mergeCell ref="D30:H30"/>
    <mergeCell ref="I30:L30"/>
    <mergeCell ref="M30:P30"/>
    <mergeCell ref="Q30:R30"/>
    <mergeCell ref="B31:C31"/>
    <mergeCell ref="D31:H31"/>
    <mergeCell ref="I31:L31"/>
    <mergeCell ref="M31:P31"/>
    <mergeCell ref="Q31:R31"/>
    <mergeCell ref="B32:C32"/>
    <mergeCell ref="D32:H32"/>
    <mergeCell ref="I32:L32"/>
    <mergeCell ref="M32:P32"/>
    <mergeCell ref="Q32:R32"/>
    <mergeCell ref="B33:C33"/>
    <mergeCell ref="D33:H33"/>
    <mergeCell ref="I33:L33"/>
    <mergeCell ref="M33:P33"/>
    <mergeCell ref="Q33:R33"/>
    <mergeCell ref="B34:C34"/>
    <mergeCell ref="D34:H34"/>
    <mergeCell ref="I34:L34"/>
    <mergeCell ref="M34:P34"/>
    <mergeCell ref="Q34:R34"/>
    <mergeCell ref="B35:C35"/>
    <mergeCell ref="D35:H35"/>
    <mergeCell ref="I35:L35"/>
    <mergeCell ref="M35:P35"/>
    <mergeCell ref="Q35:R35"/>
    <mergeCell ref="B36:C36"/>
    <mergeCell ref="D36:H36"/>
    <mergeCell ref="I36:L36"/>
    <mergeCell ref="M36:P36"/>
    <mergeCell ref="Q36:R36"/>
    <mergeCell ref="B37:C37"/>
    <mergeCell ref="D37:H37"/>
    <mergeCell ref="I37:L37"/>
    <mergeCell ref="M37:P37"/>
    <mergeCell ref="Q37:R37"/>
    <mergeCell ref="A40:R40"/>
    <mergeCell ref="A41:Q41"/>
    <mergeCell ref="E43:N48"/>
    <mergeCell ref="O44:R46"/>
    <mergeCell ref="O47:R48"/>
    <mergeCell ref="A49:D49"/>
    <mergeCell ref="F49:R49"/>
    <mergeCell ref="B38:C38"/>
    <mergeCell ref="D38:H38"/>
    <mergeCell ref="I38:L38"/>
    <mergeCell ref="M38:P38"/>
    <mergeCell ref="Q38:R38"/>
    <mergeCell ref="B39:C39"/>
    <mergeCell ref="D39:H39"/>
    <mergeCell ref="I39:L39"/>
    <mergeCell ref="M39:P39"/>
    <mergeCell ref="Q39:R39"/>
    <mergeCell ref="M54:P54"/>
    <mergeCell ref="Q54:R54"/>
    <mergeCell ref="B55:C55"/>
    <mergeCell ref="D55:H55"/>
    <mergeCell ref="I55:L55"/>
    <mergeCell ref="M55:P55"/>
    <mergeCell ref="Q55:R55"/>
    <mergeCell ref="A50:L50"/>
    <mergeCell ref="M50:R50"/>
    <mergeCell ref="A51:L51"/>
    <mergeCell ref="M51:R51"/>
    <mergeCell ref="A52:R52"/>
    <mergeCell ref="A53:A54"/>
    <mergeCell ref="B53:C54"/>
    <mergeCell ref="D53:H54"/>
    <mergeCell ref="I53:L54"/>
    <mergeCell ref="M53:R53"/>
    <mergeCell ref="B56:C56"/>
    <mergeCell ref="D56:H56"/>
    <mergeCell ref="I56:L56"/>
    <mergeCell ref="M56:P56"/>
    <mergeCell ref="Q56:R56"/>
    <mergeCell ref="B57:C57"/>
    <mergeCell ref="D57:H57"/>
    <mergeCell ref="I57:L57"/>
    <mergeCell ref="M57:P57"/>
    <mergeCell ref="Q57:R57"/>
    <mergeCell ref="B58:C58"/>
    <mergeCell ref="D58:H58"/>
    <mergeCell ref="I58:L58"/>
    <mergeCell ref="M58:P58"/>
    <mergeCell ref="Q58:R58"/>
    <mergeCell ref="B59:C59"/>
    <mergeCell ref="D59:H59"/>
    <mergeCell ref="I59:L59"/>
    <mergeCell ref="M59:P59"/>
    <mergeCell ref="Q59:R59"/>
    <mergeCell ref="B60:C60"/>
    <mergeCell ref="D60:H60"/>
    <mergeCell ref="I60:L60"/>
    <mergeCell ref="M60:P60"/>
    <mergeCell ref="Q60:R60"/>
    <mergeCell ref="B61:C61"/>
    <mergeCell ref="D61:H61"/>
    <mergeCell ref="I61:L61"/>
    <mergeCell ref="M61:P61"/>
    <mergeCell ref="Q61:R61"/>
    <mergeCell ref="B62:C62"/>
    <mergeCell ref="D62:H62"/>
    <mergeCell ref="I62:L62"/>
    <mergeCell ref="M62:P62"/>
    <mergeCell ref="Q62:R62"/>
    <mergeCell ref="B63:C63"/>
    <mergeCell ref="D63:H63"/>
    <mergeCell ref="I63:L63"/>
    <mergeCell ref="M63:P63"/>
    <mergeCell ref="Q63:R63"/>
    <mergeCell ref="B64:C64"/>
    <mergeCell ref="D64:H64"/>
    <mergeCell ref="I64:L64"/>
    <mergeCell ref="M64:P64"/>
    <mergeCell ref="Q64:R64"/>
    <mergeCell ref="B65:C65"/>
    <mergeCell ref="D65:H65"/>
    <mergeCell ref="I65:L65"/>
    <mergeCell ref="M65:P65"/>
    <mergeCell ref="Q65:R65"/>
    <mergeCell ref="A68:R68"/>
    <mergeCell ref="A69:Q69"/>
    <mergeCell ref="E71:N76"/>
    <mergeCell ref="O72:R74"/>
    <mergeCell ref="O75:R76"/>
    <mergeCell ref="A77:D77"/>
    <mergeCell ref="F77:R77"/>
    <mergeCell ref="B66:C66"/>
    <mergeCell ref="D66:H66"/>
    <mergeCell ref="I66:L66"/>
    <mergeCell ref="M66:P66"/>
    <mergeCell ref="Q66:R66"/>
    <mergeCell ref="B67:C67"/>
    <mergeCell ref="D67:H67"/>
    <mergeCell ref="I67:L67"/>
    <mergeCell ref="M67:P67"/>
    <mergeCell ref="Q67:R67"/>
    <mergeCell ref="M82:P82"/>
    <mergeCell ref="Q82:R82"/>
    <mergeCell ref="B83:C83"/>
    <mergeCell ref="D83:H83"/>
    <mergeCell ref="I83:L83"/>
    <mergeCell ref="M83:P83"/>
    <mergeCell ref="Q83:R83"/>
    <mergeCell ref="A78:L78"/>
    <mergeCell ref="M78:R78"/>
    <mergeCell ref="A79:L79"/>
    <mergeCell ref="M79:R79"/>
    <mergeCell ref="A80:R80"/>
    <mergeCell ref="A81:A82"/>
    <mergeCell ref="B81:C82"/>
    <mergeCell ref="D81:H82"/>
    <mergeCell ref="I81:L82"/>
    <mergeCell ref="M81:R81"/>
    <mergeCell ref="B84:C84"/>
    <mergeCell ref="D84:H84"/>
    <mergeCell ref="I84:L84"/>
    <mergeCell ref="M84:P84"/>
    <mergeCell ref="Q84:R84"/>
    <mergeCell ref="B85:C85"/>
    <mergeCell ref="D85:H85"/>
    <mergeCell ref="I85:L85"/>
    <mergeCell ref="M85:P85"/>
    <mergeCell ref="Q85:R85"/>
    <mergeCell ref="B86:C86"/>
    <mergeCell ref="D86:H86"/>
    <mergeCell ref="I86:L86"/>
    <mergeCell ref="M86:P86"/>
    <mergeCell ref="Q86:R86"/>
    <mergeCell ref="B87:C87"/>
    <mergeCell ref="D87:H87"/>
    <mergeCell ref="I87:L87"/>
    <mergeCell ref="M87:P87"/>
    <mergeCell ref="Q87:R87"/>
    <mergeCell ref="B88:C88"/>
    <mergeCell ref="D88:H88"/>
    <mergeCell ref="I88:L88"/>
    <mergeCell ref="M88:P88"/>
    <mergeCell ref="Q88:R88"/>
    <mergeCell ref="B89:C89"/>
    <mergeCell ref="D89:H89"/>
    <mergeCell ref="I89:L89"/>
    <mergeCell ref="M89:P89"/>
    <mergeCell ref="Q89:R89"/>
    <mergeCell ref="B90:C90"/>
    <mergeCell ref="D90:H90"/>
    <mergeCell ref="I90:L90"/>
    <mergeCell ref="M90:P90"/>
    <mergeCell ref="Q90:R90"/>
    <mergeCell ref="B91:C91"/>
    <mergeCell ref="D91:H91"/>
    <mergeCell ref="I91:L91"/>
    <mergeCell ref="M91:P91"/>
    <mergeCell ref="Q91:R91"/>
    <mergeCell ref="B92:C92"/>
    <mergeCell ref="D92:H92"/>
    <mergeCell ref="I92:L92"/>
    <mergeCell ref="M92:P92"/>
    <mergeCell ref="Q92:R92"/>
    <mergeCell ref="B93:C93"/>
    <mergeCell ref="D93:H93"/>
    <mergeCell ref="I93:L93"/>
    <mergeCell ref="M93:P93"/>
    <mergeCell ref="Q93:R93"/>
    <mergeCell ref="B94:C94"/>
    <mergeCell ref="D94:H94"/>
    <mergeCell ref="I94:L94"/>
    <mergeCell ref="M94:P94"/>
    <mergeCell ref="Q94:R94"/>
    <mergeCell ref="B95:C95"/>
    <mergeCell ref="D95:H95"/>
    <mergeCell ref="I95:L95"/>
    <mergeCell ref="M95:P95"/>
    <mergeCell ref="Q95:R95"/>
    <mergeCell ref="B96:C96"/>
    <mergeCell ref="D96:H96"/>
    <mergeCell ref="I96:L96"/>
    <mergeCell ref="M96:P96"/>
    <mergeCell ref="Q96:R96"/>
    <mergeCell ref="B97:C97"/>
    <mergeCell ref="D97:H97"/>
    <mergeCell ref="I97:L97"/>
    <mergeCell ref="M97:P97"/>
    <mergeCell ref="Q97:R97"/>
    <mergeCell ref="B98:C98"/>
    <mergeCell ref="D98:H98"/>
    <mergeCell ref="I98:L98"/>
    <mergeCell ref="M98:P98"/>
    <mergeCell ref="Q98:R98"/>
    <mergeCell ref="B99:C99"/>
    <mergeCell ref="D99:H99"/>
    <mergeCell ref="I99:L99"/>
    <mergeCell ref="M99:P99"/>
    <mergeCell ref="Q99:R99"/>
    <mergeCell ref="B100:C100"/>
    <mergeCell ref="D100:H100"/>
    <mergeCell ref="I100:L100"/>
    <mergeCell ref="M100:P100"/>
    <mergeCell ref="Q100:R100"/>
    <mergeCell ref="B101:C101"/>
    <mergeCell ref="D101:H101"/>
    <mergeCell ref="I101:L101"/>
    <mergeCell ref="M101:P101"/>
    <mergeCell ref="Q101:R101"/>
    <mergeCell ref="B102:C102"/>
    <mergeCell ref="D102:H102"/>
    <mergeCell ref="I102:L102"/>
    <mergeCell ref="M102:P102"/>
    <mergeCell ref="Q102:R102"/>
    <mergeCell ref="B103:C103"/>
    <mergeCell ref="D103:H103"/>
    <mergeCell ref="I103:L103"/>
    <mergeCell ref="M103:P103"/>
    <mergeCell ref="Q103:R103"/>
    <mergeCell ref="B104:C104"/>
    <mergeCell ref="D104:H104"/>
    <mergeCell ref="I104:L104"/>
    <mergeCell ref="M104:P104"/>
    <mergeCell ref="Q104:R104"/>
    <mergeCell ref="B105:C105"/>
    <mergeCell ref="D105:H105"/>
    <mergeCell ref="I105:L105"/>
    <mergeCell ref="M105:P105"/>
    <mergeCell ref="Q105:R105"/>
    <mergeCell ref="B106:C106"/>
    <mergeCell ref="D106:H106"/>
    <mergeCell ref="I106:L106"/>
    <mergeCell ref="M106:P106"/>
    <mergeCell ref="Q106:R106"/>
    <mergeCell ref="B107:C107"/>
    <mergeCell ref="D107:H107"/>
    <mergeCell ref="I107:L107"/>
    <mergeCell ref="M107:P107"/>
    <mergeCell ref="Q107:R107"/>
    <mergeCell ref="A110:Q110"/>
    <mergeCell ref="E112:N117"/>
    <mergeCell ref="O113:R115"/>
    <mergeCell ref="O116:R117"/>
    <mergeCell ref="A118:D118"/>
    <mergeCell ref="F118:R118"/>
    <mergeCell ref="B108:C108"/>
    <mergeCell ref="D108:H108"/>
    <mergeCell ref="I108:L108"/>
    <mergeCell ref="M108:P108"/>
    <mergeCell ref="Q108:R108"/>
    <mergeCell ref="A109:R109"/>
    <mergeCell ref="M123:P123"/>
    <mergeCell ref="Q123:R123"/>
    <mergeCell ref="B124:C124"/>
    <mergeCell ref="D124:H124"/>
    <mergeCell ref="I124:L124"/>
    <mergeCell ref="M124:P124"/>
    <mergeCell ref="Q124:R124"/>
    <mergeCell ref="A119:L119"/>
    <mergeCell ref="M119:R119"/>
    <mergeCell ref="A120:L120"/>
    <mergeCell ref="M120:R120"/>
    <mergeCell ref="A121:R121"/>
    <mergeCell ref="A122:A123"/>
    <mergeCell ref="B122:C123"/>
    <mergeCell ref="D122:H123"/>
    <mergeCell ref="I122:L123"/>
    <mergeCell ref="M122:R122"/>
    <mergeCell ref="B125:C125"/>
    <mergeCell ref="D125:H125"/>
    <mergeCell ref="I125:L125"/>
    <mergeCell ref="M125:P125"/>
    <mergeCell ref="Q125:R125"/>
    <mergeCell ref="B126:C126"/>
    <mergeCell ref="D126:H126"/>
    <mergeCell ref="I126:L126"/>
    <mergeCell ref="M126:P126"/>
    <mergeCell ref="Q126:R126"/>
    <mergeCell ref="B127:C127"/>
    <mergeCell ref="D127:H127"/>
    <mergeCell ref="I127:L127"/>
    <mergeCell ref="M127:P127"/>
    <mergeCell ref="Q127:R127"/>
    <mergeCell ref="B128:C128"/>
    <mergeCell ref="D128:H128"/>
    <mergeCell ref="I128:L128"/>
    <mergeCell ref="M128:P128"/>
    <mergeCell ref="Q128:R128"/>
    <mergeCell ref="B129:C129"/>
    <mergeCell ref="D129:H129"/>
    <mergeCell ref="I129:L129"/>
    <mergeCell ref="M129:P129"/>
    <mergeCell ref="Q129:R129"/>
    <mergeCell ref="B130:C130"/>
    <mergeCell ref="D130:H130"/>
    <mergeCell ref="I130:L130"/>
    <mergeCell ref="M130:P130"/>
    <mergeCell ref="Q130:R130"/>
    <mergeCell ref="B131:C131"/>
    <mergeCell ref="D131:H131"/>
    <mergeCell ref="I131:L131"/>
    <mergeCell ref="M131:P131"/>
    <mergeCell ref="Q131:R131"/>
    <mergeCell ref="B132:C132"/>
    <mergeCell ref="D132:H132"/>
    <mergeCell ref="I132:L132"/>
    <mergeCell ref="M132:P132"/>
    <mergeCell ref="Q132:R132"/>
    <mergeCell ref="B133:C133"/>
    <mergeCell ref="D133:H133"/>
    <mergeCell ref="I133:L133"/>
    <mergeCell ref="M133:P133"/>
    <mergeCell ref="Q133:R133"/>
    <mergeCell ref="B134:C134"/>
    <mergeCell ref="D134:H134"/>
    <mergeCell ref="I134:L134"/>
    <mergeCell ref="M134:P134"/>
    <mergeCell ref="Q134:R134"/>
    <mergeCell ref="B135:C135"/>
    <mergeCell ref="D135:H135"/>
    <mergeCell ref="I135:L135"/>
    <mergeCell ref="M135:P135"/>
    <mergeCell ref="Q135:R135"/>
    <mergeCell ref="B136:C136"/>
    <mergeCell ref="D136:H136"/>
    <mergeCell ref="I136:L136"/>
    <mergeCell ref="M136:P136"/>
    <mergeCell ref="Q136:R136"/>
    <mergeCell ref="B137:C137"/>
    <mergeCell ref="D137:H137"/>
    <mergeCell ref="I137:L137"/>
    <mergeCell ref="M137:P137"/>
    <mergeCell ref="Q137:R137"/>
    <mergeCell ref="B138:C138"/>
    <mergeCell ref="D138:H138"/>
    <mergeCell ref="I138:L138"/>
    <mergeCell ref="M138:P138"/>
    <mergeCell ref="Q138:R138"/>
    <mergeCell ref="B139:C139"/>
    <mergeCell ref="D139:H139"/>
    <mergeCell ref="I139:L139"/>
    <mergeCell ref="M139:P139"/>
    <mergeCell ref="Q139:R139"/>
    <mergeCell ref="B140:C140"/>
    <mergeCell ref="D140:H140"/>
    <mergeCell ref="I140:L140"/>
    <mergeCell ref="M140:P140"/>
    <mergeCell ref="Q140:R140"/>
    <mergeCell ref="B141:C141"/>
    <mergeCell ref="D141:H141"/>
    <mergeCell ref="I141:L141"/>
    <mergeCell ref="M141:P141"/>
    <mergeCell ref="Q141:R141"/>
    <mergeCell ref="B142:C142"/>
    <mergeCell ref="D142:H142"/>
    <mergeCell ref="I142:L142"/>
    <mergeCell ref="M142:P142"/>
    <mergeCell ref="Q142:R142"/>
    <mergeCell ref="A145:R145"/>
    <mergeCell ref="A146:Q146"/>
    <mergeCell ref="E148:N153"/>
    <mergeCell ref="O149:R151"/>
    <mergeCell ref="O152:R153"/>
    <mergeCell ref="A154:D154"/>
    <mergeCell ref="F154:R154"/>
    <mergeCell ref="B143:C143"/>
    <mergeCell ref="D143:H143"/>
    <mergeCell ref="I143:L143"/>
    <mergeCell ref="M143:P143"/>
    <mergeCell ref="Q143:R143"/>
    <mergeCell ref="B144:C144"/>
    <mergeCell ref="D144:H144"/>
    <mergeCell ref="I144:L144"/>
    <mergeCell ref="M144:P144"/>
    <mergeCell ref="Q144:R144"/>
    <mergeCell ref="M159:P159"/>
    <mergeCell ref="Q159:R159"/>
    <mergeCell ref="B160:C160"/>
    <mergeCell ref="D160:H160"/>
    <mergeCell ref="I160:L160"/>
    <mergeCell ref="M160:P160"/>
    <mergeCell ref="Q160:R160"/>
    <mergeCell ref="A155:L155"/>
    <mergeCell ref="M155:R155"/>
    <mergeCell ref="A156:L156"/>
    <mergeCell ref="M156:R156"/>
    <mergeCell ref="A157:R157"/>
    <mergeCell ref="A158:A159"/>
    <mergeCell ref="B158:C159"/>
    <mergeCell ref="D158:H159"/>
    <mergeCell ref="I158:L159"/>
    <mergeCell ref="M158:R158"/>
    <mergeCell ref="B161:C161"/>
    <mergeCell ref="D161:H161"/>
    <mergeCell ref="I161:L161"/>
    <mergeCell ref="M161:P161"/>
    <mergeCell ref="Q161:R161"/>
    <mergeCell ref="B162:C162"/>
    <mergeCell ref="D162:H162"/>
    <mergeCell ref="I162:L162"/>
    <mergeCell ref="M162:P162"/>
    <mergeCell ref="Q162:R162"/>
    <mergeCell ref="B163:C163"/>
    <mergeCell ref="D163:H163"/>
    <mergeCell ref="I163:L163"/>
    <mergeCell ref="M163:P163"/>
    <mergeCell ref="Q163:R163"/>
    <mergeCell ref="B164:C164"/>
    <mergeCell ref="D164:H164"/>
    <mergeCell ref="I164:L164"/>
    <mergeCell ref="M164:P164"/>
    <mergeCell ref="Q164:R164"/>
    <mergeCell ref="B165:C165"/>
    <mergeCell ref="D165:H165"/>
    <mergeCell ref="I165:L165"/>
    <mergeCell ref="M165:P165"/>
    <mergeCell ref="Q165:R165"/>
    <mergeCell ref="B166:C166"/>
    <mergeCell ref="D166:H166"/>
    <mergeCell ref="I166:L166"/>
    <mergeCell ref="M166:P166"/>
    <mergeCell ref="Q166:R166"/>
    <mergeCell ref="B167:C167"/>
    <mergeCell ref="D167:H167"/>
    <mergeCell ref="I167:L167"/>
    <mergeCell ref="M167:P167"/>
    <mergeCell ref="Q167:R167"/>
    <mergeCell ref="B168:C168"/>
    <mergeCell ref="D168:H168"/>
    <mergeCell ref="I168:L168"/>
    <mergeCell ref="M168:P168"/>
    <mergeCell ref="Q168:R168"/>
    <mergeCell ref="B169:C169"/>
    <mergeCell ref="D169:H169"/>
    <mergeCell ref="I169:L169"/>
    <mergeCell ref="M169:P169"/>
    <mergeCell ref="Q169:R169"/>
    <mergeCell ref="B170:C170"/>
    <mergeCell ref="D170:H170"/>
    <mergeCell ref="I170:L170"/>
    <mergeCell ref="M170:P170"/>
    <mergeCell ref="Q170:R170"/>
    <mergeCell ref="B171:C171"/>
    <mergeCell ref="D171:H171"/>
    <mergeCell ref="I171:L171"/>
    <mergeCell ref="M171:P171"/>
    <mergeCell ref="Q171:R171"/>
    <mergeCell ref="B172:C172"/>
    <mergeCell ref="D172:H172"/>
    <mergeCell ref="I172:L172"/>
    <mergeCell ref="M172:P172"/>
    <mergeCell ref="Q172:R172"/>
    <mergeCell ref="B173:C173"/>
    <mergeCell ref="D173:H173"/>
    <mergeCell ref="I173:L173"/>
    <mergeCell ref="M173:P173"/>
    <mergeCell ref="Q173:R173"/>
    <mergeCell ref="B174:C174"/>
    <mergeCell ref="D174:H174"/>
    <mergeCell ref="I174:L174"/>
    <mergeCell ref="M174:P174"/>
    <mergeCell ref="Q174:R174"/>
    <mergeCell ref="A177:Q177"/>
    <mergeCell ref="E179:N184"/>
    <mergeCell ref="O180:R182"/>
    <mergeCell ref="O183:R184"/>
    <mergeCell ref="A185:D185"/>
    <mergeCell ref="F185:R185"/>
    <mergeCell ref="B175:C175"/>
    <mergeCell ref="D175:H175"/>
    <mergeCell ref="I175:L175"/>
    <mergeCell ref="M175:P175"/>
    <mergeCell ref="Q175:R175"/>
    <mergeCell ref="A176:R176"/>
    <mergeCell ref="M190:P190"/>
    <mergeCell ref="Q190:R190"/>
    <mergeCell ref="B191:C191"/>
    <mergeCell ref="D191:H191"/>
    <mergeCell ref="I191:L191"/>
    <mergeCell ref="M191:P191"/>
    <mergeCell ref="Q191:R191"/>
    <mergeCell ref="A186:L186"/>
    <mergeCell ref="M186:R186"/>
    <mergeCell ref="A187:L187"/>
    <mergeCell ref="M187:R187"/>
    <mergeCell ref="A188:R188"/>
    <mergeCell ref="A189:A190"/>
    <mergeCell ref="B189:C190"/>
    <mergeCell ref="D189:H190"/>
    <mergeCell ref="I189:L190"/>
    <mergeCell ref="M189:R189"/>
    <mergeCell ref="B192:C192"/>
    <mergeCell ref="D192:H192"/>
    <mergeCell ref="I192:L192"/>
    <mergeCell ref="M192:P192"/>
    <mergeCell ref="Q192:R192"/>
    <mergeCell ref="B193:C193"/>
    <mergeCell ref="D193:H193"/>
    <mergeCell ref="I193:L193"/>
    <mergeCell ref="M193:P193"/>
    <mergeCell ref="Q193:R193"/>
    <mergeCell ref="B194:C194"/>
    <mergeCell ref="D194:H194"/>
    <mergeCell ref="I194:L194"/>
    <mergeCell ref="M194:P194"/>
    <mergeCell ref="Q194:R194"/>
    <mergeCell ref="B195:C195"/>
    <mergeCell ref="D195:H195"/>
    <mergeCell ref="I195:L195"/>
    <mergeCell ref="M195:P195"/>
    <mergeCell ref="Q195:R195"/>
    <mergeCell ref="B196:C196"/>
    <mergeCell ref="D196:H196"/>
    <mergeCell ref="I196:L196"/>
    <mergeCell ref="M196:P196"/>
    <mergeCell ref="Q196:R196"/>
    <mergeCell ref="B197:C197"/>
    <mergeCell ref="D197:H197"/>
    <mergeCell ref="I197:L197"/>
    <mergeCell ref="M197:P197"/>
    <mergeCell ref="Q197:R197"/>
    <mergeCell ref="B198:C198"/>
    <mergeCell ref="D198:H198"/>
    <mergeCell ref="I198:L198"/>
    <mergeCell ref="M198:P198"/>
    <mergeCell ref="Q198:R198"/>
    <mergeCell ref="B199:C199"/>
    <mergeCell ref="D199:H199"/>
    <mergeCell ref="I199:L199"/>
    <mergeCell ref="M199:P199"/>
    <mergeCell ref="Q199:R199"/>
    <mergeCell ref="B200:C200"/>
    <mergeCell ref="D200:H200"/>
    <mergeCell ref="I200:L200"/>
    <mergeCell ref="M200:P200"/>
    <mergeCell ref="Q200:R200"/>
    <mergeCell ref="B201:C201"/>
    <mergeCell ref="D201:H201"/>
    <mergeCell ref="I201:L201"/>
    <mergeCell ref="M201:P201"/>
    <mergeCell ref="Q201:R201"/>
    <mergeCell ref="B202:C202"/>
    <mergeCell ref="D202:H202"/>
    <mergeCell ref="I202:L202"/>
    <mergeCell ref="M202:P202"/>
    <mergeCell ref="Q202:R202"/>
    <mergeCell ref="B203:C203"/>
    <mergeCell ref="D203:H203"/>
    <mergeCell ref="I203:L203"/>
    <mergeCell ref="M203:P203"/>
    <mergeCell ref="Q203:R203"/>
    <mergeCell ref="B204:C204"/>
    <mergeCell ref="D204:H204"/>
    <mergeCell ref="I204:L204"/>
    <mergeCell ref="M204:P204"/>
    <mergeCell ref="Q204:R204"/>
    <mergeCell ref="B205:C205"/>
    <mergeCell ref="D205:H205"/>
    <mergeCell ref="I205:L205"/>
    <mergeCell ref="M205:P205"/>
    <mergeCell ref="Q205:R205"/>
    <mergeCell ref="B206:C206"/>
    <mergeCell ref="D206:H206"/>
    <mergeCell ref="I206:L206"/>
    <mergeCell ref="M206:P206"/>
    <mergeCell ref="Q206:R206"/>
    <mergeCell ref="B207:C207"/>
    <mergeCell ref="D207:H207"/>
    <mergeCell ref="I207:L207"/>
    <mergeCell ref="M207:P207"/>
    <mergeCell ref="Q207:R207"/>
    <mergeCell ref="B208:C208"/>
    <mergeCell ref="D208:H208"/>
    <mergeCell ref="I208:L208"/>
    <mergeCell ref="M208:P208"/>
    <mergeCell ref="Q208:R208"/>
    <mergeCell ref="B209:C209"/>
    <mergeCell ref="D209:H209"/>
    <mergeCell ref="I209:L209"/>
    <mergeCell ref="M209:P209"/>
    <mergeCell ref="Q209:R209"/>
    <mergeCell ref="A214:Q214"/>
    <mergeCell ref="B212:C212"/>
    <mergeCell ref="D212:H212"/>
    <mergeCell ref="I212:L212"/>
    <mergeCell ref="M212:P212"/>
    <mergeCell ref="Q212:R212"/>
    <mergeCell ref="A213:R213"/>
    <mergeCell ref="B210:C210"/>
    <mergeCell ref="D210:H210"/>
    <mergeCell ref="I210:L210"/>
    <mergeCell ref="M210:P210"/>
    <mergeCell ref="Q210:R210"/>
    <mergeCell ref="B211:C211"/>
    <mergeCell ref="D211:H211"/>
    <mergeCell ref="I211:L211"/>
    <mergeCell ref="M211:P211"/>
    <mergeCell ref="Q211:R211"/>
  </mergeCells>
  <conditionalFormatting sqref="M39:R39 M64:R65 M67:R67 M97:R97 M108:R108 M133:R134 M144:R144 M175:R175 M202:R202 M204:R204 M209:R209 M211:R212">
    <cfRule type="cellIs" dxfId="2" priority="1" operator="equal">
      <formula>0</formula>
    </cfRule>
  </conditionalFormatting>
  <printOptions horizontalCentered="1"/>
  <pageMargins left="0.4" right="0.4" top="0.4" bottom="0.4" header="0" footer="0"/>
  <pageSetup scale="68" orientation="portrait" r:id="rId1"/>
  <rowBreaks count="5" manualBreakCount="5">
    <brk id="41" max="17" man="1"/>
    <brk id="69" max="17" man="1"/>
    <brk id="110" max="17" man="1"/>
    <brk id="146" max="17" man="1"/>
    <brk id="177" max="1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64"/>
  <sheetViews>
    <sheetView showGridLines="0" zoomScaleNormal="100" workbookViewId="0">
      <selection activeCell="A40" sqref="A40:B40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355" t="s">
        <v>0</v>
      </c>
      <c r="F2" s="356"/>
      <c r="G2" s="356"/>
      <c r="H2" s="356"/>
      <c r="I2" s="356"/>
      <c r="J2" s="356"/>
      <c r="K2" s="356"/>
      <c r="L2" s="356"/>
      <c r="M2" s="356"/>
      <c r="N2" s="356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440" t="s">
        <v>112</v>
      </c>
      <c r="P3" s="359"/>
      <c r="Q3" s="359"/>
      <c r="R3" s="360"/>
    </row>
    <row r="4" spans="1:18" ht="15" customHeight="1" x14ac:dyDescent="0.25">
      <c r="A4" s="5"/>
      <c r="B4" s="6"/>
      <c r="C4" s="6"/>
      <c r="D4" s="6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61"/>
      <c r="P4" s="361"/>
      <c r="Q4" s="361"/>
      <c r="R4" s="360"/>
    </row>
    <row r="5" spans="1:18" ht="15" customHeight="1" x14ac:dyDescent="0.25">
      <c r="A5" s="5"/>
      <c r="B5" s="6"/>
      <c r="C5" s="6"/>
      <c r="D5" s="6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61"/>
      <c r="P5" s="361"/>
      <c r="Q5" s="361"/>
      <c r="R5" s="360"/>
    </row>
    <row r="6" spans="1:18" ht="15" customHeight="1" x14ac:dyDescent="0.25">
      <c r="A6" s="5"/>
      <c r="B6" s="6"/>
      <c r="C6" s="7" t="s">
        <v>1</v>
      </c>
      <c r="D6" s="8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9"/>
      <c r="P6" s="359"/>
      <c r="Q6" s="359"/>
      <c r="R6" s="360"/>
    </row>
    <row r="7" spans="1:18" ht="15.75" customHeight="1" x14ac:dyDescent="0.25">
      <c r="A7" s="5"/>
      <c r="B7" s="9"/>
      <c r="C7" s="9"/>
      <c r="D7" s="9"/>
      <c r="E7" s="358"/>
      <c r="F7" s="358"/>
      <c r="G7" s="358"/>
      <c r="H7" s="358"/>
      <c r="I7" s="358"/>
      <c r="J7" s="358"/>
      <c r="K7" s="358"/>
      <c r="L7" s="358"/>
      <c r="M7" s="358"/>
      <c r="N7" s="358"/>
      <c r="O7" s="361"/>
      <c r="P7" s="361"/>
      <c r="Q7" s="361"/>
      <c r="R7" s="360"/>
    </row>
    <row r="8" spans="1:18" ht="23.25" x14ac:dyDescent="0.35">
      <c r="A8" s="362" t="s">
        <v>2</v>
      </c>
      <c r="B8" s="363"/>
      <c r="C8" s="363"/>
      <c r="D8" s="363"/>
      <c r="E8" s="150">
        <f>'Missouri Cover'!$BP$2</f>
        <v>2026</v>
      </c>
      <c r="F8" s="387" t="s">
        <v>113</v>
      </c>
      <c r="G8" s="388"/>
      <c r="H8" s="388"/>
      <c r="I8" s="388"/>
      <c r="J8" s="388"/>
      <c r="K8" s="388"/>
      <c r="L8" s="388"/>
      <c r="M8" s="388"/>
      <c r="N8" s="388"/>
      <c r="O8" s="388"/>
      <c r="P8" s="388"/>
      <c r="Q8" s="388"/>
      <c r="R8" s="389"/>
    </row>
    <row r="9" spans="1:18" ht="18" customHeight="1" x14ac:dyDescent="0.25">
      <c r="A9" s="350" t="s">
        <v>3</v>
      </c>
      <c r="B9" s="351"/>
      <c r="C9" s="351"/>
      <c r="D9" s="351"/>
      <c r="E9" s="351"/>
      <c r="F9" s="351"/>
      <c r="G9" s="352"/>
      <c r="H9" s="352"/>
      <c r="I9" s="351"/>
      <c r="J9" s="351"/>
      <c r="K9" s="351"/>
      <c r="L9" s="353"/>
      <c r="M9" s="354" t="s">
        <v>4</v>
      </c>
      <c r="N9" s="180"/>
      <c r="O9" s="180"/>
      <c r="P9" s="180"/>
      <c r="Q9" s="180"/>
      <c r="R9" s="181"/>
    </row>
    <row r="10" spans="1:18" ht="30" customHeight="1" x14ac:dyDescent="0.25">
      <c r="A10" s="341" t="str">
        <f>IF('Missouri Cover'!$H$38="","",'Missouri Cover'!$H$38)</f>
        <v/>
      </c>
      <c r="B10" s="342"/>
      <c r="C10" s="342"/>
      <c r="D10" s="342"/>
      <c r="E10" s="342"/>
      <c r="F10" s="342"/>
      <c r="G10" s="342"/>
      <c r="H10" s="342"/>
      <c r="I10" s="342"/>
      <c r="J10" s="342"/>
      <c r="K10" s="342"/>
      <c r="L10" s="343"/>
      <c r="M10" s="344" t="str">
        <f>'Missouri Cover'!$AM$38</f>
        <v/>
      </c>
      <c r="N10" s="286"/>
      <c r="O10" s="286"/>
      <c r="P10" s="286"/>
      <c r="Q10" s="286"/>
      <c r="R10" s="288"/>
    </row>
    <row r="11" spans="1:18" ht="18" customHeight="1" x14ac:dyDescent="0.25">
      <c r="A11" s="552"/>
      <c r="B11" s="553"/>
      <c r="C11" s="553"/>
      <c r="D11" s="553"/>
      <c r="E11" s="553"/>
      <c r="F11" s="553"/>
      <c r="G11" s="553"/>
      <c r="H11" s="553"/>
      <c r="I11" s="553"/>
      <c r="J11" s="553"/>
      <c r="K11" s="553"/>
      <c r="L11" s="553"/>
      <c r="M11" s="553"/>
      <c r="N11" s="553"/>
      <c r="O11" s="553"/>
      <c r="P11" s="553"/>
      <c r="Q11" s="553"/>
      <c r="R11" s="554"/>
    </row>
    <row r="12" spans="1:18" ht="34.5" customHeight="1" x14ac:dyDescent="0.25">
      <c r="A12" s="555" t="s">
        <v>97</v>
      </c>
      <c r="B12" s="556" t="s">
        <v>114</v>
      </c>
      <c r="C12" s="557"/>
      <c r="D12" s="557"/>
      <c r="E12" s="557"/>
      <c r="F12" s="380" t="s">
        <v>115</v>
      </c>
      <c r="G12" s="381"/>
      <c r="H12" s="381"/>
      <c r="I12" s="381"/>
      <c r="J12" s="381"/>
      <c r="K12" s="381"/>
      <c r="L12" s="381"/>
      <c r="M12" s="383"/>
      <c r="N12" s="383"/>
      <c r="O12" s="383"/>
      <c r="P12" s="383"/>
      <c r="Q12" s="383"/>
      <c r="R12" s="384"/>
    </row>
    <row r="13" spans="1:18" ht="34.5" customHeight="1" x14ac:dyDescent="0.25">
      <c r="A13" s="543"/>
      <c r="B13" s="558"/>
      <c r="C13" s="559"/>
      <c r="D13" s="559"/>
      <c r="E13" s="559"/>
      <c r="F13" s="560"/>
      <c r="G13" s="561"/>
      <c r="H13" s="561"/>
      <c r="I13" s="561"/>
      <c r="J13" s="561"/>
      <c r="K13" s="561"/>
      <c r="L13" s="561"/>
      <c r="M13" s="560"/>
      <c r="N13" s="561"/>
      <c r="O13" s="561"/>
      <c r="P13" s="562"/>
      <c r="Q13" s="563"/>
      <c r="R13" s="564"/>
    </row>
    <row r="14" spans="1:18" ht="30" customHeight="1" x14ac:dyDescent="0.25">
      <c r="A14" s="93" t="s">
        <v>45</v>
      </c>
      <c r="B14" s="549"/>
      <c r="C14" s="550"/>
      <c r="D14" s="550"/>
      <c r="E14" s="550"/>
      <c r="F14" s="521"/>
      <c r="G14" s="551"/>
      <c r="H14" s="551"/>
      <c r="I14" s="551"/>
      <c r="J14" s="551"/>
      <c r="K14" s="551"/>
      <c r="L14" s="551"/>
      <c r="M14" s="521"/>
      <c r="N14" s="551"/>
      <c r="O14" s="551"/>
      <c r="P14" s="551"/>
      <c r="Q14" s="510"/>
      <c r="R14" s="406"/>
    </row>
    <row r="15" spans="1:18" ht="30" customHeight="1" x14ac:dyDescent="0.25">
      <c r="A15" s="93" t="s">
        <v>46</v>
      </c>
      <c r="B15" s="549"/>
      <c r="C15" s="550"/>
      <c r="D15" s="550"/>
      <c r="E15" s="550"/>
      <c r="F15" s="521"/>
      <c r="G15" s="551"/>
      <c r="H15" s="551"/>
      <c r="I15" s="551"/>
      <c r="J15" s="551"/>
      <c r="K15" s="551"/>
      <c r="L15" s="551"/>
      <c r="M15" s="521"/>
      <c r="N15" s="551"/>
      <c r="O15" s="551"/>
      <c r="P15" s="551"/>
      <c r="Q15" s="510"/>
      <c r="R15" s="406"/>
    </row>
    <row r="16" spans="1:18" ht="30" customHeight="1" x14ac:dyDescent="0.25">
      <c r="A16" s="93" t="s">
        <v>47</v>
      </c>
      <c r="B16" s="549"/>
      <c r="C16" s="550"/>
      <c r="D16" s="550"/>
      <c r="E16" s="550"/>
      <c r="F16" s="521"/>
      <c r="G16" s="551"/>
      <c r="H16" s="551"/>
      <c r="I16" s="551"/>
      <c r="J16" s="551"/>
      <c r="K16" s="551"/>
      <c r="L16" s="551"/>
      <c r="M16" s="521"/>
      <c r="N16" s="551"/>
      <c r="O16" s="551"/>
      <c r="P16" s="551"/>
      <c r="Q16" s="510"/>
      <c r="R16" s="406"/>
    </row>
    <row r="17" spans="1:18" ht="30" customHeight="1" x14ac:dyDescent="0.25">
      <c r="A17" s="93" t="s">
        <v>48</v>
      </c>
      <c r="B17" s="549"/>
      <c r="C17" s="550"/>
      <c r="D17" s="550"/>
      <c r="E17" s="550"/>
      <c r="F17" s="521"/>
      <c r="G17" s="551"/>
      <c r="H17" s="551"/>
      <c r="I17" s="551"/>
      <c r="J17" s="551"/>
      <c r="K17" s="551"/>
      <c r="L17" s="551"/>
      <c r="M17" s="521"/>
      <c r="N17" s="551"/>
      <c r="O17" s="551"/>
      <c r="P17" s="551"/>
      <c r="Q17" s="510"/>
      <c r="R17" s="406"/>
    </row>
    <row r="18" spans="1:18" ht="30" customHeight="1" x14ac:dyDescent="0.25">
      <c r="A18" s="93" t="s">
        <v>49</v>
      </c>
      <c r="B18" s="549"/>
      <c r="C18" s="550"/>
      <c r="D18" s="550"/>
      <c r="E18" s="550"/>
      <c r="F18" s="521"/>
      <c r="G18" s="551"/>
      <c r="H18" s="551"/>
      <c r="I18" s="551"/>
      <c r="J18" s="551"/>
      <c r="K18" s="551"/>
      <c r="L18" s="551"/>
      <c r="M18" s="521"/>
      <c r="N18" s="551"/>
      <c r="O18" s="551"/>
      <c r="P18" s="551"/>
      <c r="Q18" s="510"/>
      <c r="R18" s="406"/>
    </row>
    <row r="19" spans="1:18" ht="30" customHeight="1" x14ac:dyDescent="0.25">
      <c r="A19" s="93" t="s">
        <v>50</v>
      </c>
      <c r="B19" s="549"/>
      <c r="C19" s="550"/>
      <c r="D19" s="550"/>
      <c r="E19" s="550"/>
      <c r="F19" s="521"/>
      <c r="G19" s="551"/>
      <c r="H19" s="551"/>
      <c r="I19" s="551"/>
      <c r="J19" s="551"/>
      <c r="K19" s="551"/>
      <c r="L19" s="551"/>
      <c r="M19" s="521"/>
      <c r="N19" s="551"/>
      <c r="O19" s="551"/>
      <c r="P19" s="551"/>
      <c r="Q19" s="510"/>
      <c r="R19" s="406"/>
    </row>
    <row r="20" spans="1:18" ht="30" customHeight="1" x14ac:dyDescent="0.25">
      <c r="A20" s="93" t="s">
        <v>51</v>
      </c>
      <c r="B20" s="549"/>
      <c r="C20" s="550"/>
      <c r="D20" s="550"/>
      <c r="E20" s="550"/>
      <c r="F20" s="521"/>
      <c r="G20" s="551"/>
      <c r="H20" s="551"/>
      <c r="I20" s="551"/>
      <c r="J20" s="551"/>
      <c r="K20" s="551"/>
      <c r="L20" s="551"/>
      <c r="M20" s="521"/>
      <c r="N20" s="551"/>
      <c r="O20" s="551"/>
      <c r="P20" s="551"/>
      <c r="Q20" s="510"/>
      <c r="R20" s="406"/>
    </row>
    <row r="21" spans="1:18" ht="30" customHeight="1" x14ac:dyDescent="0.25">
      <c r="A21" s="93" t="s">
        <v>52</v>
      </c>
      <c r="B21" s="549"/>
      <c r="C21" s="550"/>
      <c r="D21" s="550"/>
      <c r="E21" s="550"/>
      <c r="F21" s="521"/>
      <c r="G21" s="551"/>
      <c r="H21" s="551"/>
      <c r="I21" s="551"/>
      <c r="J21" s="551"/>
      <c r="K21" s="551"/>
      <c r="L21" s="551"/>
      <c r="M21" s="521"/>
      <c r="N21" s="551"/>
      <c r="O21" s="551"/>
      <c r="P21" s="551"/>
      <c r="Q21" s="510"/>
      <c r="R21" s="406"/>
    </row>
    <row r="22" spans="1:18" ht="30" customHeight="1" x14ac:dyDescent="0.25">
      <c r="A22" s="93" t="s">
        <v>53</v>
      </c>
      <c r="B22" s="549"/>
      <c r="C22" s="550"/>
      <c r="D22" s="550"/>
      <c r="E22" s="550"/>
      <c r="F22" s="521"/>
      <c r="G22" s="551"/>
      <c r="H22" s="551"/>
      <c r="I22" s="551"/>
      <c r="J22" s="551"/>
      <c r="K22" s="551"/>
      <c r="L22" s="551"/>
      <c r="M22" s="521"/>
      <c r="N22" s="551"/>
      <c r="O22" s="551"/>
      <c r="P22" s="551"/>
      <c r="Q22" s="510"/>
      <c r="R22" s="406"/>
    </row>
    <row r="23" spans="1:18" ht="30" customHeight="1" x14ac:dyDescent="0.25">
      <c r="A23" s="93" t="s">
        <v>54</v>
      </c>
      <c r="B23" s="549"/>
      <c r="C23" s="550"/>
      <c r="D23" s="550"/>
      <c r="E23" s="550"/>
      <c r="F23" s="521"/>
      <c r="G23" s="551"/>
      <c r="H23" s="551"/>
      <c r="I23" s="551"/>
      <c r="J23" s="551"/>
      <c r="K23" s="551"/>
      <c r="L23" s="551"/>
      <c r="M23" s="521"/>
      <c r="N23" s="551"/>
      <c r="O23" s="551"/>
      <c r="P23" s="551"/>
      <c r="Q23" s="510"/>
      <c r="R23" s="406"/>
    </row>
    <row r="24" spans="1:18" ht="30" customHeight="1" x14ac:dyDescent="0.25">
      <c r="A24" s="93" t="s">
        <v>55</v>
      </c>
      <c r="B24" s="549"/>
      <c r="C24" s="550"/>
      <c r="D24" s="550"/>
      <c r="E24" s="550"/>
      <c r="F24" s="521"/>
      <c r="G24" s="551"/>
      <c r="H24" s="551"/>
      <c r="I24" s="551"/>
      <c r="J24" s="551"/>
      <c r="K24" s="551"/>
      <c r="L24" s="551"/>
      <c r="M24" s="521"/>
      <c r="N24" s="551"/>
      <c r="O24" s="551"/>
      <c r="P24" s="551"/>
      <c r="Q24" s="510"/>
      <c r="R24" s="406"/>
    </row>
    <row r="25" spans="1:18" ht="30" customHeight="1" x14ac:dyDescent="0.25">
      <c r="A25" s="93" t="s">
        <v>56</v>
      </c>
      <c r="B25" s="549"/>
      <c r="C25" s="550"/>
      <c r="D25" s="550"/>
      <c r="E25" s="550"/>
      <c r="F25" s="521"/>
      <c r="G25" s="551"/>
      <c r="H25" s="551"/>
      <c r="I25" s="551"/>
      <c r="J25" s="551"/>
      <c r="K25" s="551"/>
      <c r="L25" s="551"/>
      <c r="M25" s="521"/>
      <c r="N25" s="551"/>
      <c r="O25" s="551"/>
      <c r="P25" s="551"/>
      <c r="Q25" s="510"/>
      <c r="R25" s="406"/>
    </row>
    <row r="26" spans="1:18" ht="30" customHeight="1" x14ac:dyDescent="0.25">
      <c r="A26" s="93" t="s">
        <v>57</v>
      </c>
      <c r="B26" s="549"/>
      <c r="C26" s="550"/>
      <c r="D26" s="550"/>
      <c r="E26" s="550"/>
      <c r="F26" s="521"/>
      <c r="G26" s="551"/>
      <c r="H26" s="551"/>
      <c r="I26" s="551"/>
      <c r="J26" s="551"/>
      <c r="K26" s="551"/>
      <c r="L26" s="551"/>
      <c r="M26" s="521"/>
      <c r="N26" s="551"/>
      <c r="O26" s="551"/>
      <c r="P26" s="551"/>
      <c r="Q26" s="510"/>
      <c r="R26" s="406"/>
    </row>
    <row r="27" spans="1:18" ht="30" customHeight="1" x14ac:dyDescent="0.25">
      <c r="A27" s="93" t="s">
        <v>58</v>
      </c>
      <c r="B27" s="549"/>
      <c r="C27" s="550"/>
      <c r="D27" s="550"/>
      <c r="E27" s="550"/>
      <c r="F27" s="521"/>
      <c r="G27" s="551"/>
      <c r="H27" s="551"/>
      <c r="I27" s="551"/>
      <c r="J27" s="551"/>
      <c r="K27" s="551"/>
      <c r="L27" s="551"/>
      <c r="M27" s="521"/>
      <c r="N27" s="551"/>
      <c r="O27" s="551"/>
      <c r="P27" s="551"/>
      <c r="Q27" s="510"/>
      <c r="R27" s="406"/>
    </row>
    <row r="28" spans="1:18" ht="30" customHeight="1" x14ac:dyDescent="0.25">
      <c r="A28" s="93" t="s">
        <v>59</v>
      </c>
      <c r="B28" s="549"/>
      <c r="C28" s="550"/>
      <c r="D28" s="550"/>
      <c r="E28" s="550"/>
      <c r="F28" s="521"/>
      <c r="G28" s="551"/>
      <c r="H28" s="551"/>
      <c r="I28" s="551"/>
      <c r="J28" s="551"/>
      <c r="K28" s="551"/>
      <c r="L28" s="551"/>
      <c r="M28" s="521"/>
      <c r="N28" s="551"/>
      <c r="O28" s="551"/>
      <c r="P28" s="551"/>
      <c r="Q28" s="510"/>
      <c r="R28" s="406"/>
    </row>
    <row r="29" spans="1:18" ht="30" customHeight="1" x14ac:dyDescent="0.25">
      <c r="A29" s="93" t="s">
        <v>60</v>
      </c>
      <c r="B29" s="549"/>
      <c r="C29" s="550"/>
      <c r="D29" s="550"/>
      <c r="E29" s="550"/>
      <c r="F29" s="521"/>
      <c r="G29" s="551"/>
      <c r="H29" s="551"/>
      <c r="I29" s="551"/>
      <c r="J29" s="551"/>
      <c r="K29" s="551"/>
      <c r="L29" s="551"/>
      <c r="M29" s="521"/>
      <c r="N29" s="551"/>
      <c r="O29" s="551"/>
      <c r="P29" s="551"/>
      <c r="Q29" s="510"/>
      <c r="R29" s="406"/>
    </row>
    <row r="30" spans="1:18" ht="30" customHeight="1" x14ac:dyDescent="0.25">
      <c r="A30" s="93" t="s">
        <v>61</v>
      </c>
      <c r="B30" s="549"/>
      <c r="C30" s="550"/>
      <c r="D30" s="550"/>
      <c r="E30" s="550"/>
      <c r="F30" s="521"/>
      <c r="G30" s="551"/>
      <c r="H30" s="551"/>
      <c r="I30" s="551"/>
      <c r="J30" s="551"/>
      <c r="K30" s="551"/>
      <c r="L30" s="551"/>
      <c r="M30" s="521"/>
      <c r="N30" s="551"/>
      <c r="O30" s="551"/>
      <c r="P30" s="551"/>
      <c r="Q30" s="510"/>
      <c r="R30" s="406"/>
    </row>
    <row r="31" spans="1:18" ht="30" customHeight="1" x14ac:dyDescent="0.25">
      <c r="A31" s="93" t="s">
        <v>62</v>
      </c>
      <c r="B31" s="549"/>
      <c r="C31" s="550"/>
      <c r="D31" s="550"/>
      <c r="E31" s="550"/>
      <c r="F31" s="521"/>
      <c r="G31" s="551"/>
      <c r="H31" s="551"/>
      <c r="I31" s="551"/>
      <c r="J31" s="551"/>
      <c r="K31" s="551"/>
      <c r="L31" s="551"/>
      <c r="M31" s="521"/>
      <c r="N31" s="551"/>
      <c r="O31" s="551"/>
      <c r="P31" s="551"/>
      <c r="Q31" s="510"/>
      <c r="R31" s="406"/>
    </row>
    <row r="32" spans="1:18" ht="30" customHeight="1" x14ac:dyDescent="0.25">
      <c r="A32" s="93" t="s">
        <v>63</v>
      </c>
      <c r="B32" s="549"/>
      <c r="C32" s="550"/>
      <c r="D32" s="550"/>
      <c r="E32" s="550"/>
      <c r="F32" s="521"/>
      <c r="G32" s="551"/>
      <c r="H32" s="551"/>
      <c r="I32" s="551"/>
      <c r="J32" s="551"/>
      <c r="K32" s="551"/>
      <c r="L32" s="551"/>
      <c r="M32" s="521"/>
      <c r="N32" s="551"/>
      <c r="O32" s="551"/>
      <c r="P32" s="551"/>
      <c r="Q32" s="510"/>
      <c r="R32" s="406"/>
    </row>
    <row r="33" spans="1:18" ht="30" customHeight="1" x14ac:dyDescent="0.25">
      <c r="A33" s="93" t="s">
        <v>64</v>
      </c>
      <c r="B33" s="549"/>
      <c r="C33" s="550"/>
      <c r="D33" s="550"/>
      <c r="E33" s="550"/>
      <c r="F33" s="521"/>
      <c r="G33" s="551"/>
      <c r="H33" s="551"/>
      <c r="I33" s="551"/>
      <c r="J33" s="551"/>
      <c r="K33" s="551"/>
      <c r="L33" s="551"/>
      <c r="M33" s="521"/>
      <c r="N33" s="551"/>
      <c r="O33" s="551"/>
      <c r="P33" s="551"/>
      <c r="Q33" s="510"/>
      <c r="R33" s="406"/>
    </row>
    <row r="34" spans="1:18" ht="30" customHeight="1" x14ac:dyDescent="0.25">
      <c r="A34" s="93" t="s">
        <v>65</v>
      </c>
      <c r="B34" s="549"/>
      <c r="C34" s="550"/>
      <c r="D34" s="550"/>
      <c r="E34" s="550"/>
      <c r="F34" s="521"/>
      <c r="G34" s="551"/>
      <c r="H34" s="551"/>
      <c r="I34" s="551"/>
      <c r="J34" s="551"/>
      <c r="K34" s="551"/>
      <c r="L34" s="551"/>
      <c r="M34" s="521"/>
      <c r="N34" s="551"/>
      <c r="O34" s="551"/>
      <c r="P34" s="551"/>
      <c r="Q34" s="510"/>
      <c r="R34" s="406"/>
    </row>
    <row r="35" spans="1:18" ht="30" customHeight="1" x14ac:dyDescent="0.25">
      <c r="A35" s="93" t="s">
        <v>66</v>
      </c>
      <c r="B35" s="549"/>
      <c r="C35" s="550"/>
      <c r="D35" s="550"/>
      <c r="E35" s="550"/>
      <c r="F35" s="521"/>
      <c r="G35" s="551"/>
      <c r="H35" s="551"/>
      <c r="I35" s="551"/>
      <c r="J35" s="551"/>
      <c r="K35" s="551"/>
      <c r="L35" s="551"/>
      <c r="M35" s="521"/>
      <c r="N35" s="551"/>
      <c r="O35" s="551"/>
      <c r="P35" s="551"/>
      <c r="Q35" s="510"/>
      <c r="R35" s="406"/>
    </row>
    <row r="36" spans="1:18" ht="30" customHeight="1" x14ac:dyDescent="0.25">
      <c r="A36" s="93" t="s">
        <v>67</v>
      </c>
      <c r="B36" s="549"/>
      <c r="C36" s="550"/>
      <c r="D36" s="550"/>
      <c r="E36" s="550"/>
      <c r="F36" s="521"/>
      <c r="G36" s="551"/>
      <c r="H36" s="551"/>
      <c r="I36" s="551"/>
      <c r="J36" s="551"/>
      <c r="K36" s="551"/>
      <c r="L36" s="551"/>
      <c r="M36" s="521"/>
      <c r="N36" s="551"/>
      <c r="O36" s="551"/>
      <c r="P36" s="551"/>
      <c r="Q36" s="510"/>
      <c r="R36" s="406"/>
    </row>
    <row r="37" spans="1:18" ht="30" customHeight="1" x14ac:dyDescent="0.25">
      <c r="A37" s="93" t="s">
        <v>68</v>
      </c>
      <c r="B37" s="549"/>
      <c r="C37" s="550"/>
      <c r="D37" s="550"/>
      <c r="E37" s="550"/>
      <c r="F37" s="521"/>
      <c r="G37" s="551"/>
      <c r="H37" s="551"/>
      <c r="I37" s="551"/>
      <c r="J37" s="551"/>
      <c r="K37" s="551"/>
      <c r="L37" s="551"/>
      <c r="M37" s="521"/>
      <c r="N37" s="551"/>
      <c r="O37" s="551"/>
      <c r="P37" s="551"/>
      <c r="Q37" s="510"/>
      <c r="R37" s="406"/>
    </row>
    <row r="38" spans="1:18" ht="30" customHeight="1" x14ac:dyDescent="0.25">
      <c r="A38" s="93" t="s">
        <v>69</v>
      </c>
      <c r="B38" s="549"/>
      <c r="C38" s="550"/>
      <c r="D38" s="550"/>
      <c r="E38" s="550"/>
      <c r="F38" s="521"/>
      <c r="G38" s="551"/>
      <c r="H38" s="551"/>
      <c r="I38" s="551"/>
      <c r="J38" s="551"/>
      <c r="K38" s="551"/>
      <c r="L38" s="551"/>
      <c r="M38" s="521"/>
      <c r="N38" s="551"/>
      <c r="O38" s="551"/>
      <c r="P38" s="551"/>
      <c r="Q38" s="510"/>
      <c r="R38" s="406"/>
    </row>
    <row r="39" spans="1:18" ht="12" customHeight="1" x14ac:dyDescent="0.25">
      <c r="A39" s="373"/>
      <c r="B39" s="374"/>
      <c r="C39" s="374"/>
      <c r="D39" s="374"/>
      <c r="E39" s="374"/>
      <c r="F39" s="374"/>
      <c r="G39" s="374"/>
      <c r="H39" s="374"/>
      <c r="I39" s="374"/>
      <c r="J39" s="374"/>
      <c r="K39" s="374"/>
      <c r="L39" s="374"/>
      <c r="M39" s="374"/>
      <c r="N39" s="374"/>
      <c r="O39" s="374"/>
      <c r="P39" s="374"/>
      <c r="Q39" s="374"/>
      <c r="R39" s="375"/>
    </row>
    <row r="40" spans="1:18" ht="14.45" customHeight="1" x14ac:dyDescent="0.25">
      <c r="A40" s="201">
        <v>45292</v>
      </c>
      <c r="B40" s="202"/>
      <c r="C40" s="203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10" t="s">
        <v>116</v>
      </c>
    </row>
    <row r="41" spans="1:18" ht="7.9" customHeight="1" x14ac:dyDescent="0.25">
      <c r="A41" s="367"/>
      <c r="B41" s="368"/>
      <c r="C41" s="368"/>
      <c r="D41" s="368"/>
      <c r="E41" s="368"/>
      <c r="F41" s="368"/>
      <c r="G41" s="368"/>
      <c r="H41" s="368"/>
      <c r="I41" s="368"/>
      <c r="J41" s="368"/>
      <c r="K41" s="368"/>
      <c r="L41" s="368"/>
      <c r="M41" s="368"/>
      <c r="N41" s="368"/>
      <c r="O41" s="368"/>
      <c r="P41" s="368"/>
      <c r="Q41" s="368"/>
      <c r="R41" s="368"/>
    </row>
    <row r="42" spans="1:18" ht="15" hidden="1" customHeight="1" x14ac:dyDescent="0.25">
      <c r="A42" s="369"/>
      <c r="B42" s="370"/>
      <c r="C42" s="370"/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0"/>
      <c r="O42" s="370"/>
      <c r="P42" s="370"/>
      <c r="Q42" s="370"/>
      <c r="R42" s="369"/>
    </row>
    <row r="43" spans="1:18" ht="21" hidden="1" customHeight="1" x14ac:dyDescent="0.25">
      <c r="A43" s="371"/>
      <c r="B43" s="371"/>
      <c r="C43" s="371"/>
      <c r="D43" s="371"/>
      <c r="E43" s="371"/>
      <c r="F43" s="371"/>
      <c r="G43" s="371"/>
      <c r="H43" s="371"/>
      <c r="I43" s="371"/>
      <c r="J43" s="371"/>
      <c r="K43" s="371"/>
      <c r="L43" s="371"/>
      <c r="M43" s="371"/>
      <c r="N43" s="371"/>
      <c r="O43" s="371"/>
      <c r="P43" s="371"/>
      <c r="Q43" s="371"/>
      <c r="R43" s="371"/>
    </row>
    <row r="44" spans="1:18" ht="21" hidden="1" customHeight="1" x14ac:dyDescent="0.25">
      <c r="A44" s="371"/>
      <c r="B44" s="371"/>
      <c r="C44" s="371"/>
      <c r="D44" s="371"/>
      <c r="E44" s="371"/>
      <c r="F44" s="371"/>
      <c r="G44" s="371"/>
      <c r="H44" s="371"/>
      <c r="I44" s="371"/>
      <c r="J44" s="371"/>
      <c r="K44" s="371"/>
      <c r="L44" s="371"/>
      <c r="M44" s="371"/>
      <c r="N44" s="371"/>
      <c r="O44" s="371"/>
      <c r="P44" s="371"/>
      <c r="Q44" s="371"/>
      <c r="R44" s="371"/>
    </row>
    <row r="45" spans="1:18" ht="21" hidden="1" customHeight="1" x14ac:dyDescent="0.25">
      <c r="A45" s="371"/>
      <c r="B45" s="371"/>
      <c r="C45" s="371"/>
      <c r="D45" s="371"/>
      <c r="E45" s="371"/>
      <c r="F45" s="371"/>
      <c r="G45" s="371"/>
      <c r="H45" s="371"/>
      <c r="I45" s="371"/>
      <c r="J45" s="371"/>
      <c r="K45" s="371"/>
      <c r="L45" s="371"/>
      <c r="M45" s="371"/>
      <c r="N45" s="371"/>
      <c r="O45" s="371"/>
      <c r="P45" s="371"/>
      <c r="Q45" s="371"/>
      <c r="R45" s="371"/>
    </row>
    <row r="46" spans="1:18" ht="21" hidden="1" customHeight="1" x14ac:dyDescent="0.25">
      <c r="A46" s="371"/>
      <c r="B46" s="371"/>
      <c r="C46" s="371"/>
      <c r="D46" s="371"/>
      <c r="E46" s="371"/>
      <c r="F46" s="371"/>
      <c r="G46" s="371"/>
      <c r="H46" s="371"/>
      <c r="I46" s="371"/>
      <c r="J46" s="371"/>
      <c r="K46" s="371"/>
      <c r="L46" s="371"/>
      <c r="M46" s="371"/>
      <c r="N46" s="371"/>
      <c r="O46" s="371"/>
      <c r="P46" s="371"/>
      <c r="Q46" s="371"/>
      <c r="R46" s="371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  <row r="64" hidden="1" x14ac:dyDescent="0.25"/>
  </sheetData>
  <mergeCells count="122"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64"/>
  <sheetViews>
    <sheetView showGridLines="0" zoomScaleNormal="100" workbookViewId="0">
      <selection activeCell="Q36" sqref="Q36:R36"/>
    </sheetView>
  </sheetViews>
  <sheetFormatPr defaultColWidth="0" defaultRowHeight="15" customHeight="1" zeroHeight="1" x14ac:dyDescent="0.25"/>
  <cols>
    <col min="1" max="1" width="6.7109375" customWidth="1"/>
    <col min="2" max="2" width="5.7109375" customWidth="1"/>
    <col min="3" max="3" width="4.7109375" customWidth="1"/>
    <col min="4" max="4" width="3.7109375" customWidth="1"/>
    <col min="5" max="5" width="15.7109375" customWidth="1"/>
    <col min="6" max="7" width="3.7109375" customWidth="1"/>
    <col min="8" max="8" width="8.7109375" customWidth="1"/>
    <col min="9" max="9" width="4.7109375" customWidth="1"/>
    <col min="10" max="10" width="3.85546875" customWidth="1"/>
    <col min="11" max="12" width="3.7109375" customWidth="1"/>
    <col min="13" max="13" width="15.7109375" customWidth="1"/>
    <col min="14" max="14" width="5.7109375" customWidth="1"/>
    <col min="15" max="15" width="4.7109375" customWidth="1"/>
    <col min="16" max="16" width="6.7109375" customWidth="1"/>
    <col min="17" max="18" width="15.7109375" customWidth="1"/>
    <col min="19" max="19" width="1.28515625" customWidth="1"/>
  </cols>
  <sheetData>
    <row r="1" spans="1:18" ht="15" customHeight="1" x14ac:dyDescent="0.25"/>
    <row r="2" spans="1:18" ht="20.25" x14ac:dyDescent="0.25">
      <c r="A2" s="1"/>
      <c r="B2" s="2"/>
      <c r="C2" s="2"/>
      <c r="D2" s="2"/>
      <c r="E2" s="355" t="s">
        <v>0</v>
      </c>
      <c r="F2" s="356"/>
      <c r="G2" s="356"/>
      <c r="H2" s="356"/>
      <c r="I2" s="356"/>
      <c r="J2" s="356"/>
      <c r="K2" s="356"/>
      <c r="L2" s="356"/>
      <c r="M2" s="356"/>
      <c r="N2" s="356"/>
      <c r="O2" s="3"/>
      <c r="P2" s="3"/>
      <c r="Q2" s="3"/>
      <c r="R2" s="4"/>
    </row>
    <row r="3" spans="1:18" ht="22.5" customHeight="1" x14ac:dyDescent="0.25">
      <c r="A3" s="5"/>
      <c r="B3" s="6"/>
      <c r="C3" s="6"/>
      <c r="D3" s="6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440" t="s">
        <v>117</v>
      </c>
      <c r="P3" s="359"/>
      <c r="Q3" s="359"/>
      <c r="R3" s="360"/>
    </row>
    <row r="4" spans="1:18" ht="15" customHeight="1" x14ac:dyDescent="0.25">
      <c r="A4" s="5"/>
      <c r="B4" s="6"/>
      <c r="C4" s="6"/>
      <c r="D4" s="6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61"/>
      <c r="P4" s="361"/>
      <c r="Q4" s="361"/>
      <c r="R4" s="360"/>
    </row>
    <row r="5" spans="1:18" ht="15" customHeight="1" x14ac:dyDescent="0.25">
      <c r="A5" s="5"/>
      <c r="B5" s="6"/>
      <c r="C5" s="6"/>
      <c r="D5" s="6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61"/>
      <c r="P5" s="361"/>
      <c r="Q5" s="361"/>
      <c r="R5" s="360"/>
    </row>
    <row r="6" spans="1:18" ht="15" customHeight="1" x14ac:dyDescent="0.25">
      <c r="A6" s="5"/>
      <c r="B6" s="6"/>
      <c r="C6" s="7" t="s">
        <v>1</v>
      </c>
      <c r="D6" s="8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9"/>
      <c r="P6" s="359"/>
      <c r="Q6" s="359"/>
      <c r="R6" s="360"/>
    </row>
    <row r="7" spans="1:18" ht="15.75" customHeight="1" x14ac:dyDescent="0.25">
      <c r="A7" s="5"/>
      <c r="B7" s="9"/>
      <c r="C7" s="9"/>
      <c r="D7" s="9"/>
      <c r="E7" s="358"/>
      <c r="F7" s="358"/>
      <c r="G7" s="358"/>
      <c r="H7" s="358"/>
      <c r="I7" s="358"/>
      <c r="J7" s="358"/>
      <c r="K7" s="358"/>
      <c r="L7" s="358"/>
      <c r="M7" s="358"/>
      <c r="N7" s="358"/>
      <c r="O7" s="361"/>
      <c r="P7" s="361"/>
      <c r="Q7" s="361"/>
      <c r="R7" s="360"/>
    </row>
    <row r="8" spans="1:18" ht="23.25" x14ac:dyDescent="0.35">
      <c r="A8" s="362" t="s">
        <v>2</v>
      </c>
      <c r="B8" s="363"/>
      <c r="C8" s="363"/>
      <c r="D8" s="363"/>
      <c r="E8" s="150">
        <f>'Missouri Cover'!$BP$2</f>
        <v>2026</v>
      </c>
      <c r="F8" s="387" t="s">
        <v>118</v>
      </c>
      <c r="G8" s="388"/>
      <c r="H8" s="388"/>
      <c r="I8" s="388"/>
      <c r="J8" s="388"/>
      <c r="K8" s="388"/>
      <c r="L8" s="388"/>
      <c r="M8" s="388"/>
      <c r="N8" s="388"/>
      <c r="O8" s="388"/>
      <c r="P8" s="388"/>
      <c r="Q8" s="388"/>
      <c r="R8" s="389"/>
    </row>
    <row r="9" spans="1:18" ht="18" customHeight="1" x14ac:dyDescent="0.25">
      <c r="A9" s="350" t="s">
        <v>3</v>
      </c>
      <c r="B9" s="351"/>
      <c r="C9" s="351"/>
      <c r="D9" s="351"/>
      <c r="E9" s="351"/>
      <c r="F9" s="351"/>
      <c r="G9" s="352"/>
      <c r="H9" s="352"/>
      <c r="I9" s="351"/>
      <c r="J9" s="351"/>
      <c r="K9" s="351"/>
      <c r="L9" s="353"/>
      <c r="M9" s="354" t="s">
        <v>4</v>
      </c>
      <c r="N9" s="180"/>
      <c r="O9" s="180"/>
      <c r="P9" s="180"/>
      <c r="Q9" s="180"/>
      <c r="R9" s="181"/>
    </row>
    <row r="10" spans="1:18" ht="30" customHeight="1" x14ac:dyDescent="0.25">
      <c r="A10" s="341" t="str">
        <f>IF('Missouri Cover'!$H$38="","",'Missouri Cover'!$H$38)</f>
        <v/>
      </c>
      <c r="B10" s="342"/>
      <c r="C10" s="342"/>
      <c r="D10" s="342"/>
      <c r="E10" s="342"/>
      <c r="F10" s="342"/>
      <c r="G10" s="342"/>
      <c r="H10" s="342"/>
      <c r="I10" s="342"/>
      <c r="J10" s="342"/>
      <c r="K10" s="342"/>
      <c r="L10" s="343"/>
      <c r="M10" s="344" t="str">
        <f>'Missouri Cover'!$AM$38</f>
        <v/>
      </c>
      <c r="N10" s="286"/>
      <c r="O10" s="286"/>
      <c r="P10" s="286"/>
      <c r="Q10" s="286"/>
      <c r="R10" s="288"/>
    </row>
    <row r="11" spans="1:18" ht="18" customHeight="1" x14ac:dyDescent="0.25">
      <c r="A11" s="552"/>
      <c r="B11" s="553"/>
      <c r="C11" s="553"/>
      <c r="D11" s="553"/>
      <c r="E11" s="553"/>
      <c r="F11" s="553"/>
      <c r="G11" s="553"/>
      <c r="H11" s="553"/>
      <c r="I11" s="553"/>
      <c r="J11" s="553"/>
      <c r="K11" s="553"/>
      <c r="L11" s="553"/>
      <c r="M11" s="553"/>
      <c r="N11" s="553"/>
      <c r="O11" s="553"/>
      <c r="P11" s="553"/>
      <c r="Q11" s="553"/>
      <c r="R11" s="554"/>
    </row>
    <row r="12" spans="1:18" ht="34.5" customHeight="1" x14ac:dyDescent="0.25">
      <c r="A12" s="555" t="s">
        <v>97</v>
      </c>
      <c r="B12" s="556" t="s">
        <v>114</v>
      </c>
      <c r="C12" s="557"/>
      <c r="D12" s="557"/>
      <c r="E12" s="557"/>
      <c r="F12" s="380" t="s">
        <v>115</v>
      </c>
      <c r="G12" s="381"/>
      <c r="H12" s="381"/>
      <c r="I12" s="381"/>
      <c r="J12" s="381"/>
      <c r="K12" s="381"/>
      <c r="L12" s="381"/>
      <c r="M12" s="383"/>
      <c r="N12" s="383"/>
      <c r="O12" s="383"/>
      <c r="P12" s="383"/>
      <c r="Q12" s="383"/>
      <c r="R12" s="384"/>
    </row>
    <row r="13" spans="1:18" ht="34.5" customHeight="1" x14ac:dyDescent="0.25">
      <c r="A13" s="543"/>
      <c r="B13" s="558"/>
      <c r="C13" s="559"/>
      <c r="D13" s="559"/>
      <c r="E13" s="559"/>
      <c r="F13" s="560"/>
      <c r="G13" s="561"/>
      <c r="H13" s="561"/>
      <c r="I13" s="561"/>
      <c r="J13" s="561"/>
      <c r="K13" s="561"/>
      <c r="L13" s="561"/>
      <c r="M13" s="560"/>
      <c r="N13" s="561"/>
      <c r="O13" s="561"/>
      <c r="P13" s="562"/>
      <c r="Q13" s="563"/>
      <c r="R13" s="564"/>
    </row>
    <row r="14" spans="1:18" ht="30" customHeight="1" x14ac:dyDescent="0.25">
      <c r="A14" s="93" t="s">
        <v>45</v>
      </c>
      <c r="B14" s="549"/>
      <c r="C14" s="550"/>
      <c r="D14" s="550"/>
      <c r="E14" s="550"/>
      <c r="F14" s="521"/>
      <c r="G14" s="551"/>
      <c r="H14" s="551"/>
      <c r="I14" s="551"/>
      <c r="J14" s="551"/>
      <c r="K14" s="551"/>
      <c r="L14" s="551"/>
      <c r="M14" s="521"/>
      <c r="N14" s="551"/>
      <c r="O14" s="551"/>
      <c r="P14" s="551"/>
      <c r="Q14" s="510"/>
      <c r="R14" s="406"/>
    </row>
    <row r="15" spans="1:18" ht="30" customHeight="1" x14ac:dyDescent="0.25">
      <c r="A15" s="93" t="s">
        <v>46</v>
      </c>
      <c r="B15" s="549"/>
      <c r="C15" s="550"/>
      <c r="D15" s="550"/>
      <c r="E15" s="550"/>
      <c r="F15" s="521"/>
      <c r="G15" s="551"/>
      <c r="H15" s="551"/>
      <c r="I15" s="551"/>
      <c r="J15" s="551"/>
      <c r="K15" s="551"/>
      <c r="L15" s="551"/>
      <c r="M15" s="521"/>
      <c r="N15" s="551"/>
      <c r="O15" s="551"/>
      <c r="P15" s="551"/>
      <c r="Q15" s="510"/>
      <c r="R15" s="406"/>
    </row>
    <row r="16" spans="1:18" ht="30" customHeight="1" x14ac:dyDescent="0.25">
      <c r="A16" s="93" t="s">
        <v>47</v>
      </c>
      <c r="B16" s="549"/>
      <c r="C16" s="550"/>
      <c r="D16" s="550"/>
      <c r="E16" s="550"/>
      <c r="F16" s="521"/>
      <c r="G16" s="551"/>
      <c r="H16" s="551"/>
      <c r="I16" s="551"/>
      <c r="J16" s="551"/>
      <c r="K16" s="551"/>
      <c r="L16" s="551"/>
      <c r="M16" s="521"/>
      <c r="N16" s="551"/>
      <c r="O16" s="551"/>
      <c r="P16" s="551"/>
      <c r="Q16" s="510"/>
      <c r="R16" s="406"/>
    </row>
    <row r="17" spans="1:18" ht="30" customHeight="1" x14ac:dyDescent="0.25">
      <c r="A17" s="93" t="s">
        <v>48</v>
      </c>
      <c r="B17" s="549"/>
      <c r="C17" s="550"/>
      <c r="D17" s="550"/>
      <c r="E17" s="550"/>
      <c r="F17" s="521"/>
      <c r="G17" s="551"/>
      <c r="H17" s="551"/>
      <c r="I17" s="551"/>
      <c r="J17" s="551"/>
      <c r="K17" s="551"/>
      <c r="L17" s="551"/>
      <c r="M17" s="521"/>
      <c r="N17" s="551"/>
      <c r="O17" s="551"/>
      <c r="P17" s="551"/>
      <c r="Q17" s="510"/>
      <c r="R17" s="406"/>
    </row>
    <row r="18" spans="1:18" ht="30" customHeight="1" x14ac:dyDescent="0.25">
      <c r="A18" s="93" t="s">
        <v>49</v>
      </c>
      <c r="B18" s="549"/>
      <c r="C18" s="550"/>
      <c r="D18" s="550"/>
      <c r="E18" s="550"/>
      <c r="F18" s="521"/>
      <c r="G18" s="551"/>
      <c r="H18" s="551"/>
      <c r="I18" s="551"/>
      <c r="J18" s="551"/>
      <c r="K18" s="551"/>
      <c r="L18" s="551"/>
      <c r="M18" s="521"/>
      <c r="N18" s="551"/>
      <c r="O18" s="551"/>
      <c r="P18" s="551"/>
      <c r="Q18" s="510"/>
      <c r="R18" s="406"/>
    </row>
    <row r="19" spans="1:18" ht="30" customHeight="1" x14ac:dyDescent="0.25">
      <c r="A19" s="93" t="s">
        <v>50</v>
      </c>
      <c r="B19" s="549"/>
      <c r="C19" s="550"/>
      <c r="D19" s="550"/>
      <c r="E19" s="550"/>
      <c r="F19" s="521"/>
      <c r="G19" s="551"/>
      <c r="H19" s="551"/>
      <c r="I19" s="551"/>
      <c r="J19" s="551"/>
      <c r="K19" s="551"/>
      <c r="L19" s="551"/>
      <c r="M19" s="521"/>
      <c r="N19" s="551"/>
      <c r="O19" s="551"/>
      <c r="P19" s="551"/>
      <c r="Q19" s="510"/>
      <c r="R19" s="406"/>
    </row>
    <row r="20" spans="1:18" ht="30" customHeight="1" x14ac:dyDescent="0.25">
      <c r="A20" s="93" t="s">
        <v>51</v>
      </c>
      <c r="B20" s="549"/>
      <c r="C20" s="550"/>
      <c r="D20" s="550"/>
      <c r="E20" s="550"/>
      <c r="F20" s="521"/>
      <c r="G20" s="551"/>
      <c r="H20" s="551"/>
      <c r="I20" s="551"/>
      <c r="J20" s="551"/>
      <c r="K20" s="551"/>
      <c r="L20" s="551"/>
      <c r="M20" s="521"/>
      <c r="N20" s="551"/>
      <c r="O20" s="551"/>
      <c r="P20" s="551"/>
      <c r="Q20" s="510"/>
      <c r="R20" s="406"/>
    </row>
    <row r="21" spans="1:18" ht="30" customHeight="1" x14ac:dyDescent="0.25">
      <c r="A21" s="93" t="s">
        <v>52</v>
      </c>
      <c r="B21" s="549"/>
      <c r="C21" s="550"/>
      <c r="D21" s="550"/>
      <c r="E21" s="550"/>
      <c r="F21" s="521"/>
      <c r="G21" s="551"/>
      <c r="H21" s="551"/>
      <c r="I21" s="551"/>
      <c r="J21" s="551"/>
      <c r="K21" s="551"/>
      <c r="L21" s="551"/>
      <c r="M21" s="521"/>
      <c r="N21" s="551"/>
      <c r="O21" s="551"/>
      <c r="P21" s="551"/>
      <c r="Q21" s="510"/>
      <c r="R21" s="406"/>
    </row>
    <row r="22" spans="1:18" ht="30" customHeight="1" x14ac:dyDescent="0.25">
      <c r="A22" s="93" t="s">
        <v>53</v>
      </c>
      <c r="B22" s="549"/>
      <c r="C22" s="550"/>
      <c r="D22" s="550"/>
      <c r="E22" s="550"/>
      <c r="F22" s="521"/>
      <c r="G22" s="551"/>
      <c r="H22" s="551"/>
      <c r="I22" s="551"/>
      <c r="J22" s="551"/>
      <c r="K22" s="551"/>
      <c r="L22" s="551"/>
      <c r="M22" s="521"/>
      <c r="N22" s="551"/>
      <c r="O22" s="551"/>
      <c r="P22" s="551"/>
      <c r="Q22" s="510"/>
      <c r="R22" s="406"/>
    </row>
    <row r="23" spans="1:18" ht="30" customHeight="1" x14ac:dyDescent="0.25">
      <c r="A23" s="93" t="s">
        <v>54</v>
      </c>
      <c r="B23" s="549"/>
      <c r="C23" s="550"/>
      <c r="D23" s="550"/>
      <c r="E23" s="550"/>
      <c r="F23" s="521"/>
      <c r="G23" s="551"/>
      <c r="H23" s="551"/>
      <c r="I23" s="551"/>
      <c r="J23" s="551"/>
      <c r="K23" s="551"/>
      <c r="L23" s="551"/>
      <c r="M23" s="521"/>
      <c r="N23" s="551"/>
      <c r="O23" s="551"/>
      <c r="P23" s="551"/>
      <c r="Q23" s="510"/>
      <c r="R23" s="406"/>
    </row>
    <row r="24" spans="1:18" ht="30" customHeight="1" x14ac:dyDescent="0.25">
      <c r="A24" s="93" t="s">
        <v>55</v>
      </c>
      <c r="B24" s="549"/>
      <c r="C24" s="550"/>
      <c r="D24" s="550"/>
      <c r="E24" s="550"/>
      <c r="F24" s="521"/>
      <c r="G24" s="551"/>
      <c r="H24" s="551"/>
      <c r="I24" s="551"/>
      <c r="J24" s="551"/>
      <c r="K24" s="551"/>
      <c r="L24" s="551"/>
      <c r="M24" s="521"/>
      <c r="N24" s="551"/>
      <c r="O24" s="551"/>
      <c r="P24" s="551"/>
      <c r="Q24" s="510"/>
      <c r="R24" s="406"/>
    </row>
    <row r="25" spans="1:18" ht="30" customHeight="1" x14ac:dyDescent="0.25">
      <c r="A25" s="93" t="s">
        <v>56</v>
      </c>
      <c r="B25" s="549"/>
      <c r="C25" s="550"/>
      <c r="D25" s="550"/>
      <c r="E25" s="550"/>
      <c r="F25" s="521"/>
      <c r="G25" s="551"/>
      <c r="H25" s="551"/>
      <c r="I25" s="551"/>
      <c r="J25" s="551"/>
      <c r="K25" s="551"/>
      <c r="L25" s="551"/>
      <c r="M25" s="521"/>
      <c r="N25" s="551"/>
      <c r="O25" s="551"/>
      <c r="P25" s="551"/>
      <c r="Q25" s="510"/>
      <c r="R25" s="406"/>
    </row>
    <row r="26" spans="1:18" ht="30" customHeight="1" x14ac:dyDescent="0.25">
      <c r="A26" s="93" t="s">
        <v>57</v>
      </c>
      <c r="B26" s="549"/>
      <c r="C26" s="550"/>
      <c r="D26" s="550"/>
      <c r="E26" s="550"/>
      <c r="F26" s="521"/>
      <c r="G26" s="551"/>
      <c r="H26" s="551"/>
      <c r="I26" s="551"/>
      <c r="J26" s="551"/>
      <c r="K26" s="551"/>
      <c r="L26" s="551"/>
      <c r="M26" s="521"/>
      <c r="N26" s="551"/>
      <c r="O26" s="551"/>
      <c r="P26" s="551"/>
      <c r="Q26" s="510"/>
      <c r="R26" s="406"/>
    </row>
    <row r="27" spans="1:18" ht="30" customHeight="1" x14ac:dyDescent="0.25">
      <c r="A27" s="93" t="s">
        <v>58</v>
      </c>
      <c r="B27" s="549"/>
      <c r="C27" s="550"/>
      <c r="D27" s="550"/>
      <c r="E27" s="550"/>
      <c r="F27" s="521"/>
      <c r="G27" s="551"/>
      <c r="H27" s="551"/>
      <c r="I27" s="551"/>
      <c r="J27" s="551"/>
      <c r="K27" s="551"/>
      <c r="L27" s="551"/>
      <c r="M27" s="521"/>
      <c r="N27" s="551"/>
      <c r="O27" s="551"/>
      <c r="P27" s="551"/>
      <c r="Q27" s="510"/>
      <c r="R27" s="406"/>
    </row>
    <row r="28" spans="1:18" ht="30" customHeight="1" x14ac:dyDescent="0.25">
      <c r="A28" s="93" t="s">
        <v>59</v>
      </c>
      <c r="B28" s="549"/>
      <c r="C28" s="550"/>
      <c r="D28" s="550"/>
      <c r="E28" s="550"/>
      <c r="F28" s="521"/>
      <c r="G28" s="551"/>
      <c r="H28" s="551"/>
      <c r="I28" s="551"/>
      <c r="J28" s="551"/>
      <c r="K28" s="551"/>
      <c r="L28" s="551"/>
      <c r="M28" s="521"/>
      <c r="N28" s="551"/>
      <c r="O28" s="551"/>
      <c r="P28" s="551"/>
      <c r="Q28" s="510"/>
      <c r="R28" s="406"/>
    </row>
    <row r="29" spans="1:18" ht="30" customHeight="1" x14ac:dyDescent="0.25">
      <c r="A29" s="93" t="s">
        <v>60</v>
      </c>
      <c r="B29" s="549"/>
      <c r="C29" s="550"/>
      <c r="D29" s="550"/>
      <c r="E29" s="550"/>
      <c r="F29" s="521"/>
      <c r="G29" s="551"/>
      <c r="H29" s="551"/>
      <c r="I29" s="551"/>
      <c r="J29" s="551"/>
      <c r="K29" s="551"/>
      <c r="L29" s="551"/>
      <c r="M29" s="521"/>
      <c r="N29" s="551"/>
      <c r="O29" s="551"/>
      <c r="P29" s="551"/>
      <c r="Q29" s="510"/>
      <c r="R29" s="406"/>
    </row>
    <row r="30" spans="1:18" ht="30" customHeight="1" x14ac:dyDescent="0.25">
      <c r="A30" s="93" t="s">
        <v>61</v>
      </c>
      <c r="B30" s="549"/>
      <c r="C30" s="550"/>
      <c r="D30" s="550"/>
      <c r="E30" s="550"/>
      <c r="F30" s="521"/>
      <c r="G30" s="551"/>
      <c r="H30" s="551"/>
      <c r="I30" s="551"/>
      <c r="J30" s="551"/>
      <c r="K30" s="551"/>
      <c r="L30" s="551"/>
      <c r="M30" s="521"/>
      <c r="N30" s="551"/>
      <c r="O30" s="551"/>
      <c r="P30" s="551"/>
      <c r="Q30" s="510"/>
      <c r="R30" s="406"/>
    </row>
    <row r="31" spans="1:18" ht="30" customHeight="1" x14ac:dyDescent="0.25">
      <c r="A31" s="93" t="s">
        <v>62</v>
      </c>
      <c r="B31" s="549"/>
      <c r="C31" s="550"/>
      <c r="D31" s="550"/>
      <c r="E31" s="550"/>
      <c r="F31" s="521"/>
      <c r="G31" s="551"/>
      <c r="H31" s="551"/>
      <c r="I31" s="551"/>
      <c r="J31" s="551"/>
      <c r="K31" s="551"/>
      <c r="L31" s="551"/>
      <c r="M31" s="521"/>
      <c r="N31" s="551"/>
      <c r="O31" s="551"/>
      <c r="P31" s="551"/>
      <c r="Q31" s="510"/>
      <c r="R31" s="406"/>
    </row>
    <row r="32" spans="1:18" ht="30" customHeight="1" x14ac:dyDescent="0.25">
      <c r="A32" s="93" t="s">
        <v>63</v>
      </c>
      <c r="B32" s="549"/>
      <c r="C32" s="550"/>
      <c r="D32" s="550"/>
      <c r="E32" s="550"/>
      <c r="F32" s="521"/>
      <c r="G32" s="551"/>
      <c r="H32" s="551"/>
      <c r="I32" s="551"/>
      <c r="J32" s="551"/>
      <c r="K32" s="551"/>
      <c r="L32" s="551"/>
      <c r="M32" s="521"/>
      <c r="N32" s="551"/>
      <c r="O32" s="551"/>
      <c r="P32" s="551"/>
      <c r="Q32" s="510"/>
      <c r="R32" s="406"/>
    </row>
    <row r="33" spans="1:18" ht="30" customHeight="1" x14ac:dyDescent="0.25">
      <c r="A33" s="93" t="s">
        <v>64</v>
      </c>
      <c r="B33" s="549"/>
      <c r="C33" s="550"/>
      <c r="D33" s="550"/>
      <c r="E33" s="550"/>
      <c r="F33" s="521"/>
      <c r="G33" s="551"/>
      <c r="H33" s="551"/>
      <c r="I33" s="551"/>
      <c r="J33" s="551"/>
      <c r="K33" s="551"/>
      <c r="L33" s="551"/>
      <c r="M33" s="521"/>
      <c r="N33" s="551"/>
      <c r="O33" s="551"/>
      <c r="P33" s="551"/>
      <c r="Q33" s="510"/>
      <c r="R33" s="406"/>
    </row>
    <row r="34" spans="1:18" ht="30" customHeight="1" x14ac:dyDescent="0.25">
      <c r="A34" s="93" t="s">
        <v>65</v>
      </c>
      <c r="B34" s="549"/>
      <c r="C34" s="550"/>
      <c r="D34" s="550"/>
      <c r="E34" s="550"/>
      <c r="F34" s="521"/>
      <c r="G34" s="551"/>
      <c r="H34" s="551"/>
      <c r="I34" s="551"/>
      <c r="J34" s="551"/>
      <c r="K34" s="551"/>
      <c r="L34" s="551"/>
      <c r="M34" s="521"/>
      <c r="N34" s="551"/>
      <c r="O34" s="551"/>
      <c r="P34" s="551"/>
      <c r="Q34" s="510"/>
      <c r="R34" s="406"/>
    </row>
    <row r="35" spans="1:18" ht="30" customHeight="1" x14ac:dyDescent="0.25">
      <c r="A35" s="93" t="s">
        <v>66</v>
      </c>
      <c r="B35" s="549"/>
      <c r="C35" s="550"/>
      <c r="D35" s="550"/>
      <c r="E35" s="550"/>
      <c r="F35" s="521"/>
      <c r="G35" s="551"/>
      <c r="H35" s="551"/>
      <c r="I35" s="551"/>
      <c r="J35" s="551"/>
      <c r="K35" s="551"/>
      <c r="L35" s="551"/>
      <c r="M35" s="521"/>
      <c r="N35" s="551"/>
      <c r="O35" s="551"/>
      <c r="P35" s="551"/>
      <c r="Q35" s="510"/>
      <c r="R35" s="406"/>
    </row>
    <row r="36" spans="1:18" ht="30" customHeight="1" x14ac:dyDescent="0.25">
      <c r="A36" s="93" t="s">
        <v>67</v>
      </c>
      <c r="B36" s="549"/>
      <c r="C36" s="550"/>
      <c r="D36" s="550"/>
      <c r="E36" s="550"/>
      <c r="F36" s="521"/>
      <c r="G36" s="551"/>
      <c r="H36" s="551"/>
      <c r="I36" s="551"/>
      <c r="J36" s="551"/>
      <c r="K36" s="551"/>
      <c r="L36" s="551"/>
      <c r="M36" s="521"/>
      <c r="N36" s="551"/>
      <c r="O36" s="551"/>
      <c r="P36" s="551"/>
      <c r="Q36" s="510"/>
      <c r="R36" s="406"/>
    </row>
    <row r="37" spans="1:18" ht="30" customHeight="1" x14ac:dyDescent="0.25">
      <c r="A37" s="93" t="s">
        <v>68</v>
      </c>
      <c r="B37" s="549"/>
      <c r="C37" s="550"/>
      <c r="D37" s="550"/>
      <c r="E37" s="550"/>
      <c r="F37" s="521"/>
      <c r="G37" s="551"/>
      <c r="H37" s="551"/>
      <c r="I37" s="551"/>
      <c r="J37" s="551"/>
      <c r="K37" s="551"/>
      <c r="L37" s="551"/>
      <c r="M37" s="521"/>
      <c r="N37" s="551"/>
      <c r="O37" s="551"/>
      <c r="P37" s="551"/>
      <c r="Q37" s="510"/>
      <c r="R37" s="406"/>
    </row>
    <row r="38" spans="1:18" ht="30" customHeight="1" x14ac:dyDescent="0.25">
      <c r="A38" s="93" t="s">
        <v>69</v>
      </c>
      <c r="B38" s="549"/>
      <c r="C38" s="550"/>
      <c r="D38" s="550"/>
      <c r="E38" s="550"/>
      <c r="F38" s="521"/>
      <c r="G38" s="551"/>
      <c r="H38" s="551"/>
      <c r="I38" s="551"/>
      <c r="J38" s="551"/>
      <c r="K38" s="551"/>
      <c r="L38" s="551"/>
      <c r="M38" s="521"/>
      <c r="N38" s="551"/>
      <c r="O38" s="551"/>
      <c r="P38" s="551"/>
      <c r="Q38" s="510"/>
      <c r="R38" s="406"/>
    </row>
    <row r="39" spans="1:18" ht="9.6" customHeight="1" x14ac:dyDescent="0.25">
      <c r="A39" s="373"/>
      <c r="B39" s="374"/>
      <c r="C39" s="374"/>
      <c r="D39" s="374"/>
      <c r="E39" s="374"/>
      <c r="F39" s="374"/>
      <c r="G39" s="374"/>
      <c r="H39" s="374"/>
      <c r="I39" s="374"/>
      <c r="J39" s="374"/>
      <c r="K39" s="374"/>
      <c r="L39" s="374"/>
      <c r="M39" s="374"/>
      <c r="N39" s="374"/>
      <c r="O39" s="374"/>
      <c r="P39" s="374"/>
      <c r="Q39" s="374"/>
      <c r="R39" s="375"/>
    </row>
    <row r="40" spans="1:18" ht="14.45" customHeight="1" x14ac:dyDescent="0.25">
      <c r="A40" s="201">
        <v>45292</v>
      </c>
      <c r="B40" s="202"/>
      <c r="C40" s="203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10" t="s">
        <v>119</v>
      </c>
    </row>
    <row r="41" spans="1:18" ht="7.9" customHeight="1" x14ac:dyDescent="0.25">
      <c r="A41" s="367"/>
      <c r="B41" s="368"/>
      <c r="C41" s="368"/>
      <c r="D41" s="368"/>
      <c r="E41" s="368"/>
      <c r="F41" s="368"/>
      <c r="G41" s="368"/>
      <c r="H41" s="368"/>
      <c r="I41" s="368"/>
      <c r="J41" s="368"/>
      <c r="K41" s="368"/>
      <c r="L41" s="368"/>
      <c r="M41" s="368"/>
      <c r="N41" s="368"/>
      <c r="O41" s="368"/>
      <c r="P41" s="368"/>
      <c r="Q41" s="368"/>
      <c r="R41" s="368"/>
    </row>
    <row r="42" spans="1:18" ht="15" hidden="1" customHeight="1" x14ac:dyDescent="0.25">
      <c r="A42" s="369"/>
      <c r="B42" s="370"/>
      <c r="C42" s="370"/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0"/>
      <c r="O42" s="370"/>
      <c r="P42" s="370"/>
      <c r="Q42" s="370"/>
      <c r="R42" s="369"/>
    </row>
    <row r="43" spans="1:18" ht="21" hidden="1" customHeight="1" x14ac:dyDescent="0.25">
      <c r="A43" s="371"/>
      <c r="B43" s="371"/>
      <c r="C43" s="371"/>
      <c r="D43" s="371"/>
      <c r="E43" s="371"/>
      <c r="F43" s="371"/>
      <c r="G43" s="371"/>
      <c r="H43" s="371"/>
      <c r="I43" s="371"/>
      <c r="J43" s="371"/>
      <c r="K43" s="371"/>
      <c r="L43" s="371"/>
      <c r="M43" s="371"/>
      <c r="N43" s="371"/>
      <c r="O43" s="371"/>
      <c r="P43" s="371"/>
      <c r="Q43" s="371"/>
      <c r="R43" s="371"/>
    </row>
    <row r="44" spans="1:18" ht="21" hidden="1" customHeight="1" x14ac:dyDescent="0.25">
      <c r="A44" s="371"/>
      <c r="B44" s="371"/>
      <c r="C44" s="371"/>
      <c r="D44" s="371"/>
      <c r="E44" s="371"/>
      <c r="F44" s="371"/>
      <c r="G44" s="371"/>
      <c r="H44" s="371"/>
      <c r="I44" s="371"/>
      <c r="J44" s="371"/>
      <c r="K44" s="371"/>
      <c r="L44" s="371"/>
      <c r="M44" s="371"/>
      <c r="N44" s="371"/>
      <c r="O44" s="371"/>
      <c r="P44" s="371"/>
      <c r="Q44" s="371"/>
      <c r="R44" s="371"/>
    </row>
    <row r="45" spans="1:18" ht="21" hidden="1" customHeight="1" x14ac:dyDescent="0.25">
      <c r="A45" s="371"/>
      <c r="B45" s="371"/>
      <c r="C45" s="371"/>
      <c r="D45" s="371"/>
      <c r="E45" s="371"/>
      <c r="F45" s="371"/>
      <c r="G45" s="371"/>
      <c r="H45" s="371"/>
      <c r="I45" s="371"/>
      <c r="J45" s="371"/>
      <c r="K45" s="371"/>
      <c r="L45" s="371"/>
      <c r="M45" s="371"/>
      <c r="N45" s="371"/>
      <c r="O45" s="371"/>
      <c r="P45" s="371"/>
      <c r="Q45" s="371"/>
      <c r="R45" s="371"/>
    </row>
    <row r="46" spans="1:18" ht="21" hidden="1" customHeight="1" x14ac:dyDescent="0.25">
      <c r="A46" s="371"/>
      <c r="B46" s="371"/>
      <c r="C46" s="371"/>
      <c r="D46" s="371"/>
      <c r="E46" s="371"/>
      <c r="F46" s="371"/>
      <c r="G46" s="371"/>
      <c r="H46" s="371"/>
      <c r="I46" s="371"/>
      <c r="J46" s="371"/>
      <c r="K46" s="371"/>
      <c r="L46" s="371"/>
      <c r="M46" s="371"/>
      <c r="N46" s="371"/>
      <c r="O46" s="371"/>
      <c r="P46" s="371"/>
      <c r="Q46" s="371"/>
      <c r="R46" s="371"/>
    </row>
    <row r="47" spans="1:18" ht="21" hidden="1" customHeight="1" x14ac:dyDescent="0.25"/>
    <row r="48" spans="1:18" ht="21" hidden="1" customHeight="1" x14ac:dyDescent="0.25"/>
    <row r="49" ht="21" hidden="1" customHeight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t="20.25" hidden="1" customHeight="1" x14ac:dyDescent="0.25"/>
    <row r="61" ht="20.25" hidden="1" customHeight="1" x14ac:dyDescent="0.25"/>
    <row r="62" ht="25.5" hidden="1" customHeight="1" x14ac:dyDescent="0.25"/>
    <row r="63" ht="25.5" hidden="1" customHeight="1" x14ac:dyDescent="0.25"/>
    <row r="64" hidden="1" x14ac:dyDescent="0.25"/>
  </sheetData>
  <mergeCells count="122"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Missouri Cover</vt:lpstr>
      <vt:lpstr>Company_Name</vt:lpstr>
      <vt:lpstr>Schedule 1</vt:lpstr>
      <vt:lpstr>Schedule 2</vt:lpstr>
      <vt:lpstr>Schedule 3NG</vt:lpstr>
      <vt:lpstr>Schedule 5</vt:lpstr>
      <vt:lpstr>Schedule 6NG</vt:lpstr>
      <vt:lpstr>Schedule 7</vt:lpstr>
      <vt:lpstr>Schedule 8</vt:lpstr>
      <vt:lpstr>Schedule 9</vt:lpstr>
      <vt:lpstr>Schedule 10</vt:lpstr>
      <vt:lpstr>Schedule 18NG</vt:lpstr>
      <vt:lpstr>'Schedule 1'!Print_Area</vt:lpstr>
      <vt:lpstr>'Schedule 10'!Print_Area</vt:lpstr>
      <vt:lpstr>'Schedule 18NG'!Print_Area</vt:lpstr>
      <vt:lpstr>'Schedule 2'!Print_Area</vt:lpstr>
      <vt:lpstr>'Schedule 3NG'!Print_Area</vt:lpstr>
      <vt:lpstr>'Schedule 5'!Print_Area</vt:lpstr>
      <vt:lpstr>'Schedule 6NG'!Print_Area</vt:lpstr>
      <vt:lpstr>'Schedule 7'!Print_Area</vt:lpstr>
      <vt:lpstr>'Schedule 8'!Print_Area</vt:lpstr>
      <vt:lpstr>'Schedule 9'!Print_Area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Schad, Rosella</dc:creator>
  <cp:lastModifiedBy>Chari, Peter</cp:lastModifiedBy>
  <dcterms:created xsi:type="dcterms:W3CDTF">2018-02-21T04:05:06Z</dcterms:created>
  <dcterms:modified xsi:type="dcterms:W3CDTF">2025-10-14T13:36:48Z</dcterms:modified>
</cp:coreProperties>
</file>